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690" tabRatio="691" activeTab="6"/>
  </bookViews>
  <sheets>
    <sheet name="T-KRAJE" sheetId="1" r:id="rId1"/>
    <sheet name="T-PODA" sheetId="2" r:id="rId2"/>
    <sheet name="T-POCETSME" sheetId="3" r:id="rId3"/>
    <sheet name="PorTR" sheetId="4" r:id="rId4"/>
    <sheet name="T-POCET19-20" sheetId="5" r:id="rId5"/>
    <sheet name="T-FORMA" sheetId="6" r:id="rId6"/>
    <sheet name="REGIONY" sheetId="7" r:id="rId7"/>
  </sheets>
  <externalReferences>
    <externalReference r:id="rId10"/>
  </externalReferences>
  <definedNames>
    <definedName name="_xlfn.IFERROR" hidden="1">#NAME?</definedName>
    <definedName name="cislo">'[1]1000'!$C$1</definedName>
    <definedName name="pocet">'[1]1000'!$D$1</definedName>
    <definedName name="_xlnm.Print_Titles" localSheetId="6">'REGIONY'!$A:$B</definedName>
  </definedNames>
  <calcPr fullCalcOnLoad="1"/>
</workbook>
</file>

<file path=xl/sharedStrings.xml><?xml version="1.0" encoding="utf-8"?>
<sst xmlns="http://schemas.openxmlformats.org/spreadsheetml/2006/main" count="892" uniqueCount="177">
  <si>
    <t>Ukazovateľ</t>
  </si>
  <si>
    <t>MJ</t>
  </si>
  <si>
    <t>0-10%</t>
  </si>
  <si>
    <t>10,01-20%</t>
  </si>
  <si>
    <t>20,01-30%</t>
  </si>
  <si>
    <t>30,01-40%</t>
  </si>
  <si>
    <t>40,01-50%</t>
  </si>
  <si>
    <t>50,01-60%</t>
  </si>
  <si>
    <t>60,01-70%</t>
  </si>
  <si>
    <t>70,01-80%</t>
  </si>
  <si>
    <t>80,01-90%</t>
  </si>
  <si>
    <t>90,01-100%</t>
  </si>
  <si>
    <t>Spolu</t>
  </si>
  <si>
    <t>Počet pracovníkov</t>
  </si>
  <si>
    <t>Počet podnikov</t>
  </si>
  <si>
    <t>HV pred zdanením</t>
  </si>
  <si>
    <t>HV bez dotácií</t>
  </si>
  <si>
    <t>Odpisy</t>
  </si>
  <si>
    <t>Tržby</t>
  </si>
  <si>
    <t>PV</t>
  </si>
  <si>
    <t>RV</t>
  </si>
  <si>
    <t>ŽV</t>
  </si>
  <si>
    <t>Bežné dotácie</t>
  </si>
  <si>
    <t>Kapitálové dotácie</t>
  </si>
  <si>
    <t>Dotácie spolu</t>
  </si>
  <si>
    <t>PP</t>
  </si>
  <si>
    <t>ha</t>
  </si>
  <si>
    <t>Orná pôda</t>
  </si>
  <si>
    <t>TTP</t>
  </si>
  <si>
    <t>HD</t>
  </si>
  <si>
    <t>ks</t>
  </si>
  <si>
    <t>Ošípané</t>
  </si>
  <si>
    <t>Ovce</t>
  </si>
  <si>
    <t xml:space="preserve">Hydina </t>
  </si>
  <si>
    <t>Mlieko</t>
  </si>
  <si>
    <t>tis.l.</t>
  </si>
  <si>
    <t>Vlastné imanie</t>
  </si>
  <si>
    <t>%</t>
  </si>
  <si>
    <t>Podiel na celku</t>
  </si>
  <si>
    <t>Mzdy</t>
  </si>
  <si>
    <t>Priemerná mzda</t>
  </si>
  <si>
    <t>Spolu majetok</t>
  </si>
  <si>
    <t>PD</t>
  </si>
  <si>
    <t>A.s., s.r.o.</t>
  </si>
  <si>
    <t>Do 20</t>
  </si>
  <si>
    <t>Nad 20</t>
  </si>
  <si>
    <t>Priemer na podnik</t>
  </si>
  <si>
    <t>x</t>
  </si>
  <si>
    <t>Malé           &lt;50</t>
  </si>
  <si>
    <t>Malé</t>
  </si>
  <si>
    <t>Stredné</t>
  </si>
  <si>
    <t>Na podnik</t>
  </si>
  <si>
    <t>Bez pôdy</t>
  </si>
  <si>
    <t>0-250 ha</t>
  </si>
  <si>
    <t>250-500 ha</t>
  </si>
  <si>
    <t>500-1000</t>
  </si>
  <si>
    <t>1000-2500 ha</t>
  </si>
  <si>
    <t>nad 2500 ha</t>
  </si>
  <si>
    <t>22</t>
  </si>
  <si>
    <t>Vplyv počtu zamestnancov na vybraté ukazovatele</t>
  </si>
  <si>
    <t>Vplyv výmery poľn. pôdy na vybraté ukazovatele</t>
  </si>
  <si>
    <t>Vplyv právnej formy na vybraté ukazovatele</t>
  </si>
  <si>
    <t>Priemer na pracovníka</t>
  </si>
  <si>
    <t>25</t>
  </si>
  <si>
    <t>Pšenica</t>
  </si>
  <si>
    <t>Sum of U60252</t>
  </si>
  <si>
    <t>Sum of U60262</t>
  </si>
  <si>
    <t>Sum of U60302</t>
  </si>
  <si>
    <t>Sum of U60402</t>
  </si>
  <si>
    <t>Sum of U60502</t>
  </si>
  <si>
    <t>Sum of U61002</t>
  </si>
  <si>
    <t>Sum of U61012</t>
  </si>
  <si>
    <t>Sum of U61102</t>
  </si>
  <si>
    <t>Sum of U61152</t>
  </si>
  <si>
    <t>Sum of U61202</t>
  </si>
  <si>
    <t>Obilniny</t>
  </si>
  <si>
    <t>Kukurica</t>
  </si>
  <si>
    <t>Olejniny</t>
  </si>
  <si>
    <t>Repa cukrová</t>
  </si>
  <si>
    <t>t/ha</t>
  </si>
  <si>
    <t>BA</t>
  </si>
  <si>
    <t>TT</t>
  </si>
  <si>
    <t>TN</t>
  </si>
  <si>
    <t>NR</t>
  </si>
  <si>
    <t>ZA</t>
  </si>
  <si>
    <t>BB</t>
  </si>
  <si>
    <t>PO</t>
  </si>
  <si>
    <t>KE</t>
  </si>
  <si>
    <t>ŠP</t>
  </si>
  <si>
    <t>BRATISLAVA</t>
  </si>
  <si>
    <t>TRNAVA</t>
  </si>
  <si>
    <t>SENICA</t>
  </si>
  <si>
    <t>DUNAJSKÁ STREDA</t>
  </si>
  <si>
    <t>GALANTA</t>
  </si>
  <si>
    <t>NITRA</t>
  </si>
  <si>
    <t>KOMÁRNO</t>
  </si>
  <si>
    <t>LEVICE</t>
  </si>
  <si>
    <t>NOVÉ ZÁMKY</t>
  </si>
  <si>
    <t>TRENČÍN</t>
  </si>
  <si>
    <t>POVAŽSKÁ BYSTRICA</t>
  </si>
  <si>
    <t>ŽILINA</t>
  </si>
  <si>
    <t>DOLNÝ KUBÍN</t>
  </si>
  <si>
    <t>MARTIN</t>
  </si>
  <si>
    <t>LIPTOVSKÝ MIKULÁŠ</t>
  </si>
  <si>
    <t>BANSKÁ BYSTRICA</t>
  </si>
  <si>
    <t>ZVOLEN</t>
  </si>
  <si>
    <t>RIMAVSKÁ SOBOTA</t>
  </si>
  <si>
    <t>LUČENEC</t>
  </si>
  <si>
    <t>VEĽKÝ KRTÍŠ</t>
  </si>
  <si>
    <t>KOŠICE</t>
  </si>
  <si>
    <t>MICHALOVCE</t>
  </si>
  <si>
    <t>SPIŠSKÁ NOVÁ VES</t>
  </si>
  <si>
    <t>TREBIŠOV</t>
  </si>
  <si>
    <t>ROŽŇAVA</t>
  </si>
  <si>
    <t>PREŠOV</t>
  </si>
  <si>
    <t>BARDEJOV</t>
  </si>
  <si>
    <t>POPRAD</t>
  </si>
  <si>
    <t>HUMENNÉ</t>
  </si>
  <si>
    <t>STARÁ ĽUBOVŇA</t>
  </si>
  <si>
    <t>VRANOV N/TOPĽOU</t>
  </si>
  <si>
    <t>SVIDNÍK</t>
  </si>
  <si>
    <t>ČADCA</t>
  </si>
  <si>
    <t>Podvojné účtovníctvo</t>
  </si>
  <si>
    <t>Vybraté ukazovatele podľa regiónov</t>
  </si>
  <si>
    <t>Vybraté ukazovatele podľa krajov a za SR celkom</t>
  </si>
  <si>
    <t>Spolu SR</t>
  </si>
  <si>
    <t>Tabuľka č.1</t>
  </si>
  <si>
    <t>Tabuľka č.2</t>
  </si>
  <si>
    <t>Tabuľka č.3</t>
  </si>
  <si>
    <t>Denná dojivosť na kravu</t>
  </si>
  <si>
    <t>l/den</t>
  </si>
  <si>
    <t>HV bez dotácií na 1ha PP</t>
  </si>
  <si>
    <t>Sum of U61902</t>
  </si>
  <si>
    <t>X</t>
  </si>
  <si>
    <t>Vplyv podielu tržieb z PV na Tržbách z predaja vlastných výrobkov a služieb</t>
  </si>
  <si>
    <t>Rozdelenie na 10% intervaly podielu</t>
  </si>
  <si>
    <t>15</t>
  </si>
  <si>
    <t>16</t>
  </si>
  <si>
    <t>30</t>
  </si>
  <si>
    <t>31</t>
  </si>
  <si>
    <t>33</t>
  </si>
  <si>
    <t>34</t>
  </si>
  <si>
    <t>01</t>
  </si>
  <si>
    <t>20</t>
  </si>
  <si>
    <t>18</t>
  </si>
  <si>
    <t>04</t>
  </si>
  <si>
    <t>05</t>
  </si>
  <si>
    <t>06</t>
  </si>
  <si>
    <t>07</t>
  </si>
  <si>
    <t>24</t>
  </si>
  <si>
    <t>08</t>
  </si>
  <si>
    <t>17</t>
  </si>
  <si>
    <t>21</t>
  </si>
  <si>
    <t>09</t>
  </si>
  <si>
    <t>13</t>
  </si>
  <si>
    <t>29</t>
  </si>
  <si>
    <t>03</t>
  </si>
  <si>
    <t>11</t>
  </si>
  <si>
    <t>26</t>
  </si>
  <si>
    <t>02</t>
  </si>
  <si>
    <t>19</t>
  </si>
  <si>
    <t>32</t>
  </si>
  <si>
    <t>28</t>
  </si>
  <si>
    <t>35</t>
  </si>
  <si>
    <t>14</t>
  </si>
  <si>
    <t>36</t>
  </si>
  <si>
    <t>27</t>
  </si>
  <si>
    <t>EUR</t>
  </si>
  <si>
    <t>EUR/ha</t>
  </si>
  <si>
    <t>SPOLU</t>
  </si>
  <si>
    <t>38</t>
  </si>
  <si>
    <t>39</t>
  </si>
  <si>
    <t>PRIEVIDZA</t>
  </si>
  <si>
    <t>KRUPINA</t>
  </si>
  <si>
    <t>Stredné  50-255</t>
  </si>
  <si>
    <t>BÁNOVCE NAD BEBRAVOU</t>
  </si>
  <si>
    <t>Informačné listy za rok 2018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</si>
</sst>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  <numFmt numFmtId="178" formatCode="0.0000"/>
    <numFmt numFmtId="179" formatCode="0.00000"/>
    <numFmt numFmtId="180" formatCode=".00%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0.0000000000000000000"/>
    <numFmt numFmtId="195" formatCode="#,##0.0"/>
    <numFmt numFmtId="196" formatCode="#,##0.000"/>
    <numFmt numFmtId="197" formatCode="_-* #,##0.0\ _S_k_-;\-* #,##0.0\ _S_k_-;_-* &quot;-&quot;??\ _S_k_-;_-@_-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9" fontId="0" fillId="0" borderId="10" xfId="58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 quotePrefix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9" fontId="0" fillId="0" borderId="0" xfId="58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9" fontId="2" fillId="0" borderId="10" xfId="58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6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 vertic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_20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ZSTAT\INFListy\INF408\prep\Data\XLS\KontrolaPU\INF4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1000"/>
      <sheetName val="2000"/>
      <sheetName val="3000"/>
      <sheetName val="4000"/>
      <sheetName val="5000"/>
      <sheetName val="List2"/>
      <sheetName val="List1"/>
      <sheetName val="6000"/>
      <sheetName val="9000"/>
      <sheetName val="SUBJ"/>
    </sheetNames>
    <sheetDataSet>
      <sheetData sheetId="1">
        <row r="1">
          <cell r="C1">
            <v>1438</v>
          </cell>
          <cell r="D1">
            <v>1411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2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24.8515625" style="0" customWidth="1"/>
    <col min="2" max="2" width="8.140625" style="0" customWidth="1"/>
    <col min="3" max="5" width="11.140625" style="0" bestFit="1" customWidth="1"/>
    <col min="6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11" ht="12.75">
      <c r="A1" s="59" t="s">
        <v>176</v>
      </c>
      <c r="J1" s="80" t="s">
        <v>126</v>
      </c>
      <c r="K1" s="80"/>
    </row>
    <row r="2" ht="12.75">
      <c r="A2" s="1" t="s">
        <v>124</v>
      </c>
    </row>
    <row r="4" spans="1:11" ht="12.75">
      <c r="A4" s="76" t="s">
        <v>0</v>
      </c>
      <c r="B4" s="76" t="s">
        <v>1</v>
      </c>
      <c r="C4" s="77"/>
      <c r="D4" s="78"/>
      <c r="E4" s="78"/>
      <c r="F4" s="78"/>
      <c r="G4" s="78"/>
      <c r="H4" s="78"/>
      <c r="I4" s="78"/>
      <c r="J4" s="78"/>
      <c r="K4" s="79"/>
    </row>
    <row r="5" spans="1:11" ht="12.75">
      <c r="A5" s="76"/>
      <c r="B5" s="76"/>
      <c r="C5" s="28" t="s">
        <v>80</v>
      </c>
      <c r="D5" s="28" t="s">
        <v>81</v>
      </c>
      <c r="E5" s="28" t="s">
        <v>82</v>
      </c>
      <c r="F5" s="28" t="s">
        <v>83</v>
      </c>
      <c r="G5" s="28" t="s">
        <v>84</v>
      </c>
      <c r="H5" s="28" t="s">
        <v>85</v>
      </c>
      <c r="I5" s="17" t="s">
        <v>86</v>
      </c>
      <c r="J5" s="28" t="s">
        <v>87</v>
      </c>
      <c r="K5" s="28" t="s">
        <v>125</v>
      </c>
    </row>
    <row r="6" spans="1:11" ht="12.75">
      <c r="A6" s="3" t="s">
        <v>14</v>
      </c>
      <c r="B6" s="3"/>
      <c r="C6" s="6">
        <v>94</v>
      </c>
      <c r="D6" s="6">
        <v>247</v>
      </c>
      <c r="E6" s="6">
        <v>116</v>
      </c>
      <c r="F6" s="6">
        <v>295</v>
      </c>
      <c r="G6" s="6">
        <v>125</v>
      </c>
      <c r="H6" s="6">
        <v>252</v>
      </c>
      <c r="I6" s="6">
        <v>220</v>
      </c>
      <c r="J6" s="29">
        <v>229</v>
      </c>
      <c r="K6" s="29">
        <v>1578</v>
      </c>
    </row>
    <row r="7" spans="1:11" ht="12.75">
      <c r="A7" s="3" t="s">
        <v>13</v>
      </c>
      <c r="B7" s="3"/>
      <c r="C7" s="29">
        <v>1865</v>
      </c>
      <c r="D7" s="29">
        <v>4878.5</v>
      </c>
      <c r="E7" s="29">
        <v>2838.3900000000003</v>
      </c>
      <c r="F7" s="29">
        <v>6400.28</v>
      </c>
      <c r="G7" s="29">
        <v>2949.5499999999997</v>
      </c>
      <c r="H7" s="29">
        <v>3415.6299999999997</v>
      </c>
      <c r="I7" s="29">
        <v>3907.22</v>
      </c>
      <c r="J7" s="29">
        <v>3524.54</v>
      </c>
      <c r="K7" s="29">
        <v>29779.109999999993</v>
      </c>
    </row>
    <row r="8" spans="1:11" ht="12.75">
      <c r="A8" s="4" t="s">
        <v>39</v>
      </c>
      <c r="B8" s="5" t="s">
        <v>167</v>
      </c>
      <c r="C8" s="29">
        <v>22407904</v>
      </c>
      <c r="D8" s="29">
        <v>60777690</v>
      </c>
      <c r="E8" s="29">
        <v>33400551.65</v>
      </c>
      <c r="F8" s="29">
        <v>78680320.19</v>
      </c>
      <c r="G8" s="29">
        <v>32108270.77</v>
      </c>
      <c r="H8" s="29">
        <v>32927623.459999997</v>
      </c>
      <c r="I8" s="29">
        <v>36891515.36</v>
      </c>
      <c r="J8" s="29">
        <v>37325438.62</v>
      </c>
      <c r="K8" s="29">
        <v>334519314.0500001</v>
      </c>
    </row>
    <row r="9" spans="1:11" ht="12.75">
      <c r="A9" s="4" t="s">
        <v>40</v>
      </c>
      <c r="B9" s="5" t="s">
        <v>167</v>
      </c>
      <c r="C9" s="6">
        <f>+ROUND(C8/C7/12,0)</f>
        <v>1001</v>
      </c>
      <c r="D9" s="6">
        <f aca="true" t="shared" si="0" ref="D9:K9">+ROUND(D8/D7/12,0)</f>
        <v>1038</v>
      </c>
      <c r="E9" s="6">
        <f t="shared" si="0"/>
        <v>981</v>
      </c>
      <c r="F9" s="6">
        <f t="shared" si="0"/>
        <v>1024</v>
      </c>
      <c r="G9" s="6">
        <f t="shared" si="0"/>
        <v>907</v>
      </c>
      <c r="H9" s="6">
        <f t="shared" si="0"/>
        <v>803</v>
      </c>
      <c r="I9" s="6">
        <f t="shared" si="0"/>
        <v>787</v>
      </c>
      <c r="J9" s="6">
        <f t="shared" si="0"/>
        <v>883</v>
      </c>
      <c r="K9" s="6">
        <f t="shared" si="0"/>
        <v>936</v>
      </c>
    </row>
    <row r="10" spans="1:11" ht="12.75">
      <c r="A10" s="4" t="s">
        <v>15</v>
      </c>
      <c r="B10" s="5" t="s">
        <v>167</v>
      </c>
      <c r="C10" s="29">
        <v>17714053</v>
      </c>
      <c r="D10" s="29">
        <v>21202186</v>
      </c>
      <c r="E10" s="29">
        <v>3813191</v>
      </c>
      <c r="F10" s="29">
        <v>29695525.12</v>
      </c>
      <c r="G10" s="29">
        <v>144832</v>
      </c>
      <c r="H10" s="29">
        <v>8682116</v>
      </c>
      <c r="I10" s="29">
        <v>2498419.97</v>
      </c>
      <c r="J10" s="29">
        <v>4213565.99</v>
      </c>
      <c r="K10" s="29">
        <v>87963889.08000001</v>
      </c>
    </row>
    <row r="11" spans="1:11" ht="12.75">
      <c r="A11" s="4" t="s">
        <v>16</v>
      </c>
      <c r="B11" s="5" t="s">
        <v>167</v>
      </c>
      <c r="C11" s="29">
        <v>-3674718.870000001</v>
      </c>
      <c r="D11" s="29">
        <v>-42703532.25</v>
      </c>
      <c r="E11" s="29">
        <v>-28958853.61</v>
      </c>
      <c r="F11" s="29">
        <v>-48498259.54999999</v>
      </c>
      <c r="G11" s="29">
        <v>-40578761.88999999</v>
      </c>
      <c r="H11" s="29">
        <v>-49517910.36999999</v>
      </c>
      <c r="I11" s="29">
        <v>-62015670.78000001</v>
      </c>
      <c r="J11" s="29">
        <v>-51048459.43</v>
      </c>
      <c r="K11" s="29">
        <v>-326996166.75</v>
      </c>
    </row>
    <row r="12" spans="1:11" ht="12.75">
      <c r="A12" s="7" t="s">
        <v>17</v>
      </c>
      <c r="B12" s="5" t="s">
        <v>167</v>
      </c>
      <c r="C12" s="29">
        <v>22776120</v>
      </c>
      <c r="D12" s="29">
        <v>52596529</v>
      </c>
      <c r="E12" s="29">
        <v>21975012</v>
      </c>
      <c r="F12" s="29">
        <v>60068247.41</v>
      </c>
      <c r="G12" s="29">
        <v>22630954</v>
      </c>
      <c r="H12" s="29">
        <v>38255566</v>
      </c>
      <c r="I12" s="29">
        <v>30133374.66</v>
      </c>
      <c r="J12" s="29">
        <v>33193781.240000002</v>
      </c>
      <c r="K12" s="29">
        <v>281629584.31</v>
      </c>
    </row>
    <row r="13" spans="1:11" ht="12.75">
      <c r="A13" s="4" t="s">
        <v>22</v>
      </c>
      <c r="B13" s="5" t="s">
        <v>167</v>
      </c>
      <c r="C13" s="29">
        <v>20051218.509999998</v>
      </c>
      <c r="D13" s="29">
        <v>60839572.04</v>
      </c>
      <c r="E13" s="29">
        <v>31831657.619999997</v>
      </c>
      <c r="F13" s="29">
        <v>78057244.54</v>
      </c>
      <c r="G13" s="29">
        <v>42262910.79999999</v>
      </c>
      <c r="H13" s="29">
        <v>56765619.260000005</v>
      </c>
      <c r="I13" s="29">
        <v>65156062.35000002</v>
      </c>
      <c r="J13" s="29">
        <v>54172316.85</v>
      </c>
      <c r="K13" s="29">
        <v>409136601.9700001</v>
      </c>
    </row>
    <row r="14" spans="1:11" ht="12.75">
      <c r="A14" s="4" t="s">
        <v>23</v>
      </c>
      <c r="B14" s="5" t="s">
        <v>167</v>
      </c>
      <c r="C14" s="29">
        <v>305563</v>
      </c>
      <c r="D14" s="29">
        <v>2020508.74</v>
      </c>
      <c r="E14" s="29">
        <v>886563</v>
      </c>
      <c r="F14" s="29">
        <v>4183079.1900000004</v>
      </c>
      <c r="G14" s="29">
        <v>2010329</v>
      </c>
      <c r="H14" s="29">
        <v>1063786</v>
      </c>
      <c r="I14" s="29">
        <v>913892</v>
      </c>
      <c r="J14" s="29">
        <v>580177</v>
      </c>
      <c r="K14" s="29">
        <v>11963897.93</v>
      </c>
    </row>
    <row r="15" spans="1:11" ht="12.75">
      <c r="A15" s="4" t="s">
        <v>24</v>
      </c>
      <c r="B15" s="5" t="s">
        <v>167</v>
      </c>
      <c r="C15" s="29">
        <v>20356781.509999998</v>
      </c>
      <c r="D15" s="29">
        <v>62860080.78</v>
      </c>
      <c r="E15" s="29">
        <v>32718220.619999997</v>
      </c>
      <c r="F15" s="29">
        <v>82240323.72999999</v>
      </c>
      <c r="G15" s="29">
        <v>44273239.79999999</v>
      </c>
      <c r="H15" s="29">
        <v>57829405.260000005</v>
      </c>
      <c r="I15" s="29">
        <v>66069954.35000002</v>
      </c>
      <c r="J15" s="29">
        <v>54752493.849999994</v>
      </c>
      <c r="K15" s="29">
        <v>421100499.90000004</v>
      </c>
    </row>
    <row r="16" spans="1:11" ht="12.75">
      <c r="A16" s="4" t="s">
        <v>18</v>
      </c>
      <c r="B16" s="5" t="s">
        <v>167</v>
      </c>
      <c r="C16" s="29">
        <v>157400045</v>
      </c>
      <c r="D16" s="29">
        <v>370592037</v>
      </c>
      <c r="E16" s="29">
        <v>137915172</v>
      </c>
      <c r="F16" s="29">
        <v>450303184.14</v>
      </c>
      <c r="G16" s="29">
        <v>97327557</v>
      </c>
      <c r="H16" s="29">
        <v>165012899</v>
      </c>
      <c r="I16" s="29">
        <v>107481656.2</v>
      </c>
      <c r="J16" s="29">
        <v>159766787.98999998</v>
      </c>
      <c r="K16" s="29">
        <v>1645799338.3300002</v>
      </c>
    </row>
    <row r="17" spans="1:11" ht="12.75">
      <c r="A17" s="4" t="s">
        <v>19</v>
      </c>
      <c r="B17" s="5" t="s">
        <v>167</v>
      </c>
      <c r="C17" s="29">
        <v>111832208</v>
      </c>
      <c r="D17" s="29">
        <v>318346606.49</v>
      </c>
      <c r="E17" s="29">
        <v>96034004.52</v>
      </c>
      <c r="F17" s="29">
        <v>400083797.60999995</v>
      </c>
      <c r="G17" s="29">
        <v>78643844</v>
      </c>
      <c r="H17" s="29">
        <v>109383786.21</v>
      </c>
      <c r="I17" s="29">
        <v>77949154.3</v>
      </c>
      <c r="J17" s="29">
        <v>120245054</v>
      </c>
      <c r="K17" s="29">
        <v>1312518455.1299999</v>
      </c>
    </row>
    <row r="18" spans="1:11" ht="12.75">
      <c r="A18" s="4" t="s">
        <v>20</v>
      </c>
      <c r="B18" s="5" t="s">
        <v>167</v>
      </c>
      <c r="C18" s="29">
        <v>81488312</v>
      </c>
      <c r="D18" s="29">
        <v>181588028.31</v>
      </c>
      <c r="E18" s="29">
        <v>42333799</v>
      </c>
      <c r="F18" s="29">
        <v>273878562.73</v>
      </c>
      <c r="G18" s="29">
        <v>20716793</v>
      </c>
      <c r="H18" s="29">
        <v>53545859.8</v>
      </c>
      <c r="I18" s="29">
        <v>30040682.1</v>
      </c>
      <c r="J18" s="29">
        <v>88562752.77000003</v>
      </c>
      <c r="K18" s="29">
        <v>772154789.7099999</v>
      </c>
    </row>
    <row r="19" spans="1:11" ht="12.75">
      <c r="A19" s="4" t="s">
        <v>21</v>
      </c>
      <c r="B19" s="5" t="s">
        <v>167</v>
      </c>
      <c r="C19" s="29">
        <v>28956729</v>
      </c>
      <c r="D19" s="29">
        <v>120604443.98</v>
      </c>
      <c r="E19" s="29">
        <v>52298454.46</v>
      </c>
      <c r="F19" s="29">
        <v>107499089.73</v>
      </c>
      <c r="G19" s="29">
        <v>51532100</v>
      </c>
      <c r="H19" s="29">
        <v>54902805.41</v>
      </c>
      <c r="I19" s="29">
        <v>47087688.2</v>
      </c>
      <c r="J19" s="29">
        <v>27183600.26</v>
      </c>
      <c r="K19" s="29">
        <v>490064911.04</v>
      </c>
    </row>
    <row r="20" spans="1:11" ht="12.75">
      <c r="A20" s="4" t="s">
        <v>41</v>
      </c>
      <c r="B20" s="5" t="s">
        <v>167</v>
      </c>
      <c r="C20" s="29">
        <v>388069826</v>
      </c>
      <c r="D20" s="29">
        <v>856458609</v>
      </c>
      <c r="E20" s="29">
        <v>279649558</v>
      </c>
      <c r="F20" s="29">
        <v>1034374943.61</v>
      </c>
      <c r="G20" s="29">
        <v>290564639</v>
      </c>
      <c r="H20" s="29">
        <v>547888268</v>
      </c>
      <c r="I20" s="29">
        <v>405300827.65999997</v>
      </c>
      <c r="J20" s="29">
        <v>479350237.35999995</v>
      </c>
      <c r="K20" s="29">
        <v>4281656908.63</v>
      </c>
    </row>
    <row r="21" spans="1:11" ht="12.75">
      <c r="A21" s="4" t="s">
        <v>36</v>
      </c>
      <c r="B21" s="5" t="s">
        <v>167</v>
      </c>
      <c r="C21" s="29">
        <v>185014080</v>
      </c>
      <c r="D21" s="29">
        <v>389500592</v>
      </c>
      <c r="E21" s="29">
        <v>135318956</v>
      </c>
      <c r="F21" s="29">
        <v>511220365.85</v>
      </c>
      <c r="G21" s="29">
        <v>144226319</v>
      </c>
      <c r="H21" s="29">
        <v>182211951</v>
      </c>
      <c r="I21" s="29">
        <v>180629885.01000002</v>
      </c>
      <c r="J21" s="29">
        <v>194833293.5</v>
      </c>
      <c r="K21" s="29">
        <v>1922955442.36</v>
      </c>
    </row>
    <row r="22" spans="1:11" ht="12.75">
      <c r="A22" s="4" t="s">
        <v>25</v>
      </c>
      <c r="B22" s="5" t="s">
        <v>26</v>
      </c>
      <c r="C22" s="29">
        <v>67820.51</v>
      </c>
      <c r="D22" s="29">
        <v>204243.50000000012</v>
      </c>
      <c r="E22" s="29">
        <v>94106.73999999998</v>
      </c>
      <c r="F22" s="29">
        <v>293443.8400000002</v>
      </c>
      <c r="G22" s="29">
        <v>107664.24999999996</v>
      </c>
      <c r="H22" s="29">
        <v>167074.7900000001</v>
      </c>
      <c r="I22" s="29">
        <v>182044.78999999998</v>
      </c>
      <c r="J22" s="29">
        <v>183890.96000000002</v>
      </c>
      <c r="K22" s="29">
        <v>1300289.38</v>
      </c>
    </row>
    <row r="23" spans="1:11" ht="12.75">
      <c r="A23" s="4" t="s">
        <v>27</v>
      </c>
      <c r="B23" s="5" t="s">
        <v>26</v>
      </c>
      <c r="C23" s="29">
        <v>56412.96</v>
      </c>
      <c r="D23" s="29">
        <v>183650.37999999998</v>
      </c>
      <c r="E23" s="29">
        <v>65335.08000000001</v>
      </c>
      <c r="F23" s="29">
        <v>278952.40000000014</v>
      </c>
      <c r="G23" s="29">
        <v>40922.200000000004</v>
      </c>
      <c r="H23" s="29">
        <v>93876.78</v>
      </c>
      <c r="I23" s="29">
        <v>80680.47999999998</v>
      </c>
      <c r="J23" s="29">
        <v>126792.16999999998</v>
      </c>
      <c r="K23" s="29">
        <v>926622.45</v>
      </c>
    </row>
    <row r="24" spans="1:11" ht="12.75">
      <c r="A24" s="4" t="s">
        <v>28</v>
      </c>
      <c r="B24" s="5" t="s">
        <v>26</v>
      </c>
      <c r="C24" s="29">
        <v>4346.33</v>
      </c>
      <c r="D24" s="29">
        <v>7869.819999999997</v>
      </c>
      <c r="E24" s="29">
        <v>24518.42</v>
      </c>
      <c r="F24" s="29">
        <v>4805.1799999999985</v>
      </c>
      <c r="G24" s="29">
        <v>60511.89000000001</v>
      </c>
      <c r="H24" s="29">
        <v>69261.79999999996</v>
      </c>
      <c r="I24" s="29">
        <v>97557.09000000001</v>
      </c>
      <c r="J24" s="29">
        <v>45653.19999999999</v>
      </c>
      <c r="K24" s="29">
        <v>314523.7300000002</v>
      </c>
    </row>
    <row r="25" spans="1:11" ht="12.75">
      <c r="A25" s="4" t="s">
        <v>29</v>
      </c>
      <c r="B25" s="8" t="s">
        <v>30</v>
      </c>
      <c r="C25" s="29">
        <v>13013</v>
      </c>
      <c r="D25" s="29">
        <v>48784</v>
      </c>
      <c r="E25" s="29">
        <v>32293</v>
      </c>
      <c r="F25" s="29">
        <v>37985</v>
      </c>
      <c r="G25" s="29">
        <v>40745.7</v>
      </c>
      <c r="H25" s="29">
        <v>43796</v>
      </c>
      <c r="I25" s="29">
        <v>64251</v>
      </c>
      <c r="J25" s="29">
        <v>37749.61</v>
      </c>
      <c r="K25" s="29">
        <v>318617.31</v>
      </c>
    </row>
    <row r="26" spans="1:11" ht="12.75">
      <c r="A26" s="4" t="s">
        <v>31</v>
      </c>
      <c r="B26" s="5" t="s">
        <v>30</v>
      </c>
      <c r="C26" s="29">
        <v>7861</v>
      </c>
      <c r="D26" s="29">
        <v>242177</v>
      </c>
      <c r="E26" s="29">
        <v>14757</v>
      </c>
      <c r="F26" s="29">
        <v>112531</v>
      </c>
      <c r="G26" s="29">
        <v>447</v>
      </c>
      <c r="H26" s="29">
        <v>19339</v>
      </c>
      <c r="I26" s="29">
        <v>1911</v>
      </c>
      <c r="J26" s="29">
        <v>9840</v>
      </c>
      <c r="K26" s="29">
        <v>408863</v>
      </c>
    </row>
    <row r="27" spans="1:11" ht="12.75">
      <c r="A27" s="4" t="s">
        <v>32</v>
      </c>
      <c r="B27" s="5" t="s">
        <v>30</v>
      </c>
      <c r="C27" s="29">
        <v>622</v>
      </c>
      <c r="D27" s="29">
        <v>1044</v>
      </c>
      <c r="E27" s="29">
        <v>14033</v>
      </c>
      <c r="F27" s="29">
        <v>3832</v>
      </c>
      <c r="G27" s="29">
        <v>37436</v>
      </c>
      <c r="H27" s="29">
        <v>46603</v>
      </c>
      <c r="I27" s="29">
        <v>33944</v>
      </c>
      <c r="J27" s="29">
        <v>21018</v>
      </c>
      <c r="K27" s="29">
        <v>158532</v>
      </c>
    </row>
    <row r="28" spans="1:11" ht="12.75">
      <c r="A28" s="4" t="s">
        <v>33</v>
      </c>
      <c r="B28" s="8" t="s">
        <v>30</v>
      </c>
      <c r="C28" s="29">
        <v>69336</v>
      </c>
      <c r="D28" s="29">
        <v>172597</v>
      </c>
      <c r="E28" s="29">
        <v>492170</v>
      </c>
      <c r="F28" s="29">
        <v>2107581</v>
      </c>
      <c r="G28" s="29">
        <v>574411</v>
      </c>
      <c r="H28" s="29">
        <v>129208</v>
      </c>
      <c r="I28" s="29">
        <v>94048</v>
      </c>
      <c r="J28" s="29">
        <v>63753</v>
      </c>
      <c r="K28" s="29">
        <v>3703104</v>
      </c>
    </row>
    <row r="29" spans="1:11" ht="12.75">
      <c r="A29" s="4" t="s">
        <v>34</v>
      </c>
      <c r="B29" s="8" t="s">
        <v>35</v>
      </c>
      <c r="C29" s="29">
        <v>45353.700000000004</v>
      </c>
      <c r="D29" s="29">
        <v>164518.01</v>
      </c>
      <c r="E29" s="29">
        <v>94457.22</v>
      </c>
      <c r="F29" s="29">
        <v>134473.40999999997</v>
      </c>
      <c r="G29" s="29">
        <v>98406.8</v>
      </c>
      <c r="H29" s="29">
        <v>88487.09999999999</v>
      </c>
      <c r="I29" s="29">
        <v>99768.45999999998</v>
      </c>
      <c r="J29" s="29">
        <v>52277.610000000015</v>
      </c>
      <c r="K29" s="29">
        <v>777742.3099999999</v>
      </c>
    </row>
    <row r="30" spans="1:11" ht="22.5" customHeight="1" hidden="1">
      <c r="A30" s="13" t="s">
        <v>65</v>
      </c>
      <c r="B30" s="23"/>
      <c r="C30" s="15">
        <v>33608.119999999995</v>
      </c>
      <c r="D30" s="16">
        <v>116561.15000000004</v>
      </c>
      <c r="E30" s="16">
        <v>31751.739999999994</v>
      </c>
      <c r="F30" s="16">
        <v>177725.33999999988</v>
      </c>
      <c r="G30" s="16">
        <v>16343.619999999995</v>
      </c>
      <c r="H30" s="16">
        <v>40699.38999999999</v>
      </c>
      <c r="I30" s="14">
        <v>32305.069999999996</v>
      </c>
      <c r="J30">
        <v>66935.80999999998</v>
      </c>
      <c r="K30" s="30">
        <v>515930.2399999994</v>
      </c>
    </row>
    <row r="31" spans="1:11" ht="22.5" customHeight="1" hidden="1">
      <c r="A31" s="13" t="s">
        <v>66</v>
      </c>
      <c r="B31" s="23"/>
      <c r="C31" s="15">
        <v>17548.600000000002</v>
      </c>
      <c r="D31" s="16">
        <v>60659.330000000075</v>
      </c>
      <c r="E31" s="16">
        <v>18391.469999999998</v>
      </c>
      <c r="F31" s="16">
        <v>89757.43000000001</v>
      </c>
      <c r="G31" s="16">
        <v>9999.589999999998</v>
      </c>
      <c r="H31" s="16">
        <v>24202.759999999995</v>
      </c>
      <c r="I31" s="14">
        <v>18681.480000000003</v>
      </c>
      <c r="J31">
        <v>42435.07999999997</v>
      </c>
      <c r="K31" s="30">
        <v>281675.7400000006</v>
      </c>
    </row>
    <row r="32" spans="1:11" ht="22.5" customHeight="1" hidden="1">
      <c r="A32" s="13" t="s">
        <v>67</v>
      </c>
      <c r="B32" s="23"/>
      <c r="C32" s="15">
        <v>9269.550000000001</v>
      </c>
      <c r="D32" s="16">
        <v>35737.090000000004</v>
      </c>
      <c r="E32" s="16">
        <v>5201.56</v>
      </c>
      <c r="F32" s="16">
        <v>54395.39999999998</v>
      </c>
      <c r="G32" s="16">
        <v>1279.1899999999998</v>
      </c>
      <c r="H32" s="16">
        <v>5893.360000000001</v>
      </c>
      <c r="I32" s="14">
        <v>1786.5600000000002</v>
      </c>
      <c r="J32">
        <v>13722.330000000002</v>
      </c>
      <c r="K32" s="30">
        <v>127285.03999999989</v>
      </c>
    </row>
    <row r="33" spans="1:11" ht="22.5" customHeight="1" hidden="1">
      <c r="A33" s="13" t="s">
        <v>68</v>
      </c>
      <c r="B33" s="23"/>
      <c r="C33" s="15">
        <v>9692.369999999995</v>
      </c>
      <c r="D33" s="16">
        <v>36085.47000000001</v>
      </c>
      <c r="E33" s="16">
        <v>9892.099999999999</v>
      </c>
      <c r="F33" s="16">
        <v>64639.27999999993</v>
      </c>
      <c r="G33" s="16">
        <v>5225.95</v>
      </c>
      <c r="H33" s="16">
        <v>14469.59</v>
      </c>
      <c r="I33" s="14">
        <v>10682.359999999997</v>
      </c>
      <c r="J33">
        <v>34744.24999999999</v>
      </c>
      <c r="K33" s="30">
        <v>185431.37000000017</v>
      </c>
    </row>
    <row r="34" spans="1:11" ht="22.5" customHeight="1" hidden="1">
      <c r="A34" s="13" t="s">
        <v>69</v>
      </c>
      <c r="B34" s="23"/>
      <c r="C34" s="15">
        <v>1273.95</v>
      </c>
      <c r="D34" s="16">
        <v>6448.200000000001</v>
      </c>
      <c r="E34" s="16">
        <v>2835.9900000000002</v>
      </c>
      <c r="F34" s="16">
        <v>7075.310000000001</v>
      </c>
      <c r="G34" s="16">
        <v>88.2</v>
      </c>
      <c r="H34" s="16">
        <v>50.29</v>
      </c>
      <c r="I34" s="14">
        <v>0</v>
      </c>
      <c r="J34">
        <v>0</v>
      </c>
      <c r="K34" s="30">
        <v>17771.940000000006</v>
      </c>
    </row>
    <row r="35" spans="1:11" ht="22.5" customHeight="1" hidden="1">
      <c r="A35" s="13" t="s">
        <v>70</v>
      </c>
      <c r="B35" s="23"/>
      <c r="C35" s="15">
        <v>179278.09999999998</v>
      </c>
      <c r="D35" s="16">
        <v>717072.9899999995</v>
      </c>
      <c r="E35" s="16">
        <v>167579.42000000004</v>
      </c>
      <c r="F35" s="16">
        <v>1163522.250000001</v>
      </c>
      <c r="G35" s="16">
        <v>75015.26999999999</v>
      </c>
      <c r="H35" s="16">
        <v>180240.9400000001</v>
      </c>
      <c r="I35" s="14">
        <v>132360.25</v>
      </c>
      <c r="J35">
        <v>342060.79000000004</v>
      </c>
      <c r="K35" s="30">
        <v>2957130.0100000035</v>
      </c>
    </row>
    <row r="36" spans="1:11" ht="22.5" customHeight="1" hidden="1">
      <c r="A36" s="13" t="s">
        <v>71</v>
      </c>
      <c r="B36" s="23"/>
      <c r="C36" s="15">
        <v>78313.51000000004</v>
      </c>
      <c r="D36" s="16">
        <v>310612.12</v>
      </c>
      <c r="E36" s="16">
        <v>89229.72</v>
      </c>
      <c r="F36" s="16">
        <v>496364.8800000001</v>
      </c>
      <c r="G36" s="16">
        <v>44507.66</v>
      </c>
      <c r="H36" s="16">
        <v>99550.55999999998</v>
      </c>
      <c r="I36" s="14">
        <v>76634.67000000001</v>
      </c>
      <c r="J36">
        <v>196428.12999999992</v>
      </c>
      <c r="K36" s="30">
        <v>1391641.2499999984</v>
      </c>
    </row>
    <row r="37" spans="1:11" ht="22.5" customHeight="1" hidden="1">
      <c r="A37" s="13" t="s">
        <v>72</v>
      </c>
      <c r="B37" s="23"/>
      <c r="C37" s="15">
        <v>76053.94</v>
      </c>
      <c r="D37" s="16">
        <v>310860.86000000004</v>
      </c>
      <c r="E37" s="16">
        <v>44497.329999999994</v>
      </c>
      <c r="F37" s="16">
        <v>512945.85999999975</v>
      </c>
      <c r="G37" s="16">
        <v>8936.430000000002</v>
      </c>
      <c r="H37" s="16">
        <v>41348.08999999998</v>
      </c>
      <c r="I37" s="14">
        <v>15036.18</v>
      </c>
      <c r="J37">
        <v>103841.90000000001</v>
      </c>
      <c r="K37" s="30">
        <v>1113520.590000001</v>
      </c>
    </row>
    <row r="38" spans="1:11" ht="22.5" customHeight="1" hidden="1">
      <c r="A38" s="13" t="s">
        <v>73</v>
      </c>
      <c r="B38" s="23"/>
      <c r="C38" s="15">
        <v>26809.57</v>
      </c>
      <c r="D38" s="16">
        <v>112327.39000000003</v>
      </c>
      <c r="E38" s="16">
        <v>30534.479999999996</v>
      </c>
      <c r="F38" s="16">
        <v>208825.70000000004</v>
      </c>
      <c r="G38" s="16">
        <v>15215.389999999998</v>
      </c>
      <c r="H38" s="16">
        <v>38282.48000000001</v>
      </c>
      <c r="I38" s="14">
        <v>25115.87</v>
      </c>
      <c r="J38">
        <v>92064.01000000007</v>
      </c>
      <c r="K38" s="30">
        <v>549174.8899999992</v>
      </c>
    </row>
    <row r="39" spans="1:11" ht="22.5" customHeight="1" hidden="1">
      <c r="A39" s="13" t="s">
        <v>74</v>
      </c>
      <c r="B39" s="23"/>
      <c r="C39" s="15">
        <v>79057.2</v>
      </c>
      <c r="D39" s="25">
        <v>375852.07000000007</v>
      </c>
      <c r="E39" s="25">
        <v>169814.03</v>
      </c>
      <c r="F39" s="25">
        <v>441960.33999999997</v>
      </c>
      <c r="G39" s="25">
        <v>5641.48</v>
      </c>
      <c r="H39" s="25">
        <v>1547.48</v>
      </c>
      <c r="I39" s="14">
        <v>0</v>
      </c>
      <c r="J39">
        <v>0</v>
      </c>
      <c r="K39" s="30">
        <v>1073872.5999999999</v>
      </c>
    </row>
    <row r="40" spans="1:11" ht="22.5" customHeight="1" hidden="1">
      <c r="A40" s="13" t="s">
        <v>132</v>
      </c>
      <c r="B40" s="23"/>
      <c r="C40" s="25">
        <v>1867345</v>
      </c>
      <c r="D40" s="25">
        <v>6839391</v>
      </c>
      <c r="E40" s="25">
        <v>4300232</v>
      </c>
      <c r="F40" s="25">
        <v>5892040</v>
      </c>
      <c r="G40" s="25">
        <v>5397524</v>
      </c>
      <c r="H40" s="25">
        <v>4500061</v>
      </c>
      <c r="I40" s="25">
        <v>5838742</v>
      </c>
      <c r="J40" s="25">
        <v>2968224</v>
      </c>
      <c r="K40" s="25">
        <v>37603559</v>
      </c>
    </row>
    <row r="41" spans="1:11" ht="12.75">
      <c r="A41" s="4" t="s">
        <v>75</v>
      </c>
      <c r="B41" s="26" t="s">
        <v>79</v>
      </c>
      <c r="C41" s="27">
        <f aca="true" t="shared" si="1" ref="C41:K45">+IF(C30=0,0,C35/C30)</f>
        <v>5.334368599017142</v>
      </c>
      <c r="D41" s="27">
        <f t="shared" si="1"/>
        <v>6.151903871916152</v>
      </c>
      <c r="E41" s="27">
        <f t="shared" si="1"/>
        <v>5.277802728291428</v>
      </c>
      <c r="F41" s="27">
        <f t="shared" si="1"/>
        <v>6.546743700138662</v>
      </c>
      <c r="G41" s="27">
        <f t="shared" si="1"/>
        <v>4.589880944368507</v>
      </c>
      <c r="H41" s="27">
        <f t="shared" si="1"/>
        <v>4.428590698779518</v>
      </c>
      <c r="I41" s="27">
        <f t="shared" si="1"/>
        <v>4.097197436811003</v>
      </c>
      <c r="J41" s="27">
        <f t="shared" si="1"/>
        <v>5.110280879547138</v>
      </c>
      <c r="K41" s="27">
        <f t="shared" si="1"/>
        <v>5.731646995531812</v>
      </c>
    </row>
    <row r="42" spans="1:11" ht="12.75">
      <c r="A42" s="4" t="s">
        <v>64</v>
      </c>
      <c r="B42" s="26" t="s">
        <v>79</v>
      </c>
      <c r="C42" s="27">
        <f t="shared" si="1"/>
        <v>4.462664258117458</v>
      </c>
      <c r="D42" s="27">
        <f t="shared" si="1"/>
        <v>5.120599254887906</v>
      </c>
      <c r="E42" s="27">
        <f t="shared" si="1"/>
        <v>4.851690484773648</v>
      </c>
      <c r="F42" s="27">
        <f t="shared" si="1"/>
        <v>5.530070101160429</v>
      </c>
      <c r="G42" s="27">
        <f t="shared" si="1"/>
        <v>4.450948488888045</v>
      </c>
      <c r="H42" s="27">
        <f t="shared" si="1"/>
        <v>4.11319039646718</v>
      </c>
      <c r="I42" s="27">
        <f t="shared" si="1"/>
        <v>4.102173382408674</v>
      </c>
      <c r="J42" s="27">
        <f aca="true" t="shared" si="2" ref="J42:K45">+IF(J31=0,0,J36/J31)</f>
        <v>4.628909147808842</v>
      </c>
      <c r="K42" s="31">
        <f t="shared" si="2"/>
        <v>4.940579014720954</v>
      </c>
    </row>
    <row r="43" spans="1:11" ht="12.75">
      <c r="A43" s="4" t="s">
        <v>76</v>
      </c>
      <c r="B43" s="26" t="s">
        <v>79</v>
      </c>
      <c r="C43" s="27">
        <f t="shared" si="1"/>
        <v>8.20470680885264</v>
      </c>
      <c r="D43" s="27">
        <f t="shared" si="1"/>
        <v>8.698549881929392</v>
      </c>
      <c r="E43" s="27">
        <f t="shared" si="1"/>
        <v>8.55461246241512</v>
      </c>
      <c r="F43" s="27">
        <f t="shared" si="1"/>
        <v>9.429949223647586</v>
      </c>
      <c r="G43" s="27">
        <f t="shared" si="1"/>
        <v>6.9860067699090855</v>
      </c>
      <c r="H43" s="27">
        <f t="shared" si="1"/>
        <v>7.016046873091068</v>
      </c>
      <c r="I43" s="27">
        <f t="shared" si="1"/>
        <v>8.416274852229984</v>
      </c>
      <c r="J43" s="27">
        <f t="shared" si="2"/>
        <v>7.567366474935379</v>
      </c>
      <c r="K43" s="31">
        <f t="shared" si="2"/>
        <v>8.74824401987855</v>
      </c>
    </row>
    <row r="44" spans="1:11" ht="12.75">
      <c r="A44" s="4" t="s">
        <v>77</v>
      </c>
      <c r="B44" s="38" t="s">
        <v>79</v>
      </c>
      <c r="C44" s="27">
        <f t="shared" si="1"/>
        <v>2.7660489642884056</v>
      </c>
      <c r="D44" s="27">
        <f t="shared" si="1"/>
        <v>3.112814936316473</v>
      </c>
      <c r="E44" s="27">
        <f t="shared" si="1"/>
        <v>3.0867540764852763</v>
      </c>
      <c r="F44" s="27">
        <f t="shared" si="1"/>
        <v>3.2306315911934704</v>
      </c>
      <c r="G44" s="27">
        <f t="shared" si="1"/>
        <v>2.9115069987275035</v>
      </c>
      <c r="H44" s="27">
        <f t="shared" si="1"/>
        <v>2.6457197474150966</v>
      </c>
      <c r="I44" s="27">
        <f t="shared" si="1"/>
        <v>2.3511536776517556</v>
      </c>
      <c r="J44" s="27">
        <f t="shared" si="2"/>
        <v>2.6497624786835257</v>
      </c>
      <c r="K44" s="31">
        <f t="shared" si="2"/>
        <v>2.9616072512434046</v>
      </c>
    </row>
    <row r="45" spans="1:11" ht="12.75">
      <c r="A45" s="4" t="s">
        <v>78</v>
      </c>
      <c r="B45" s="41" t="s">
        <v>79</v>
      </c>
      <c r="C45" s="39">
        <f t="shared" si="1"/>
        <v>62.05675261980454</v>
      </c>
      <c r="D45" s="39">
        <f t="shared" si="1"/>
        <v>58.28790515182532</v>
      </c>
      <c r="E45" s="39">
        <f t="shared" si="1"/>
        <v>59.878218893578605</v>
      </c>
      <c r="F45" s="39">
        <f t="shared" si="1"/>
        <v>62.46515559035574</v>
      </c>
      <c r="G45" s="39">
        <f t="shared" si="1"/>
        <v>63.96235827664398</v>
      </c>
      <c r="H45" s="39">
        <f t="shared" si="1"/>
        <v>30.77112746072778</v>
      </c>
      <c r="I45" s="39">
        <f t="shared" si="1"/>
        <v>0</v>
      </c>
      <c r="J45" s="39">
        <f t="shared" si="2"/>
        <v>0</v>
      </c>
      <c r="K45" s="40">
        <f t="shared" si="2"/>
        <v>60.42517586712534</v>
      </c>
    </row>
    <row r="46" spans="1:11" ht="12.75">
      <c r="A46" s="4" t="s">
        <v>129</v>
      </c>
      <c r="B46" s="26" t="s">
        <v>130</v>
      </c>
      <c r="C46" s="27">
        <f>+C29/C40*1000</f>
        <v>24.287798987332284</v>
      </c>
      <c r="D46" s="27">
        <f aca="true" t="shared" si="3" ref="D46:K46">+D29/D40*1000</f>
        <v>24.054482336219703</v>
      </c>
      <c r="E46" s="27">
        <f t="shared" si="3"/>
        <v>21.965610227541212</v>
      </c>
      <c r="F46" s="27">
        <f t="shared" si="3"/>
        <v>22.82289495658549</v>
      </c>
      <c r="G46" s="27">
        <f t="shared" si="3"/>
        <v>18.231841118260892</v>
      </c>
      <c r="H46" s="27">
        <f t="shared" si="3"/>
        <v>19.6635334498799</v>
      </c>
      <c r="I46" s="27">
        <f t="shared" si="3"/>
        <v>17.08732120720525</v>
      </c>
      <c r="J46" s="27">
        <f t="shared" si="3"/>
        <v>17.61242076069731</v>
      </c>
      <c r="K46" s="27">
        <f t="shared" si="3"/>
        <v>20.68267820075222</v>
      </c>
    </row>
    <row r="47" spans="1:11" ht="12.75">
      <c r="A47" s="4" t="s">
        <v>131</v>
      </c>
      <c r="B47" s="58" t="s">
        <v>168</v>
      </c>
      <c r="C47" s="35">
        <f>+C11/C22</f>
        <v>-54.18300260496421</v>
      </c>
      <c r="D47" s="35">
        <f aca="true" t="shared" si="4" ref="D47:K47">+D11/D22</f>
        <v>-209.08147505306155</v>
      </c>
      <c r="E47" s="35">
        <f t="shared" si="4"/>
        <v>-307.7234809111442</v>
      </c>
      <c r="F47" s="35">
        <f t="shared" si="4"/>
        <v>-165.2727130002114</v>
      </c>
      <c r="G47" s="35">
        <f t="shared" si="4"/>
        <v>-376.9009851459515</v>
      </c>
      <c r="H47" s="35">
        <f t="shared" si="4"/>
        <v>-296.3817004947303</v>
      </c>
      <c r="I47" s="35">
        <f t="shared" si="4"/>
        <v>-340.6616073989265</v>
      </c>
      <c r="J47" s="35">
        <f t="shared" si="4"/>
        <v>-277.6017887448083</v>
      </c>
      <c r="K47" s="35">
        <f t="shared" si="4"/>
        <v>-251.4795335404493</v>
      </c>
    </row>
    <row r="48" spans="1:11" ht="12.75">
      <c r="A48" s="22"/>
      <c r="B48" s="36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2.75">
      <c r="A49" s="45" t="s">
        <v>38</v>
      </c>
      <c r="K49" s="30"/>
    </row>
    <row r="50" spans="1:11" ht="12.75">
      <c r="A50" s="3" t="s">
        <v>14</v>
      </c>
      <c r="B50" s="9" t="s">
        <v>37</v>
      </c>
      <c r="C50" s="10">
        <f aca="true" t="shared" si="5" ref="C50:C61">+C6/$K6</f>
        <v>0.059569074778200254</v>
      </c>
      <c r="D50" s="10">
        <f aca="true" t="shared" si="6" ref="D50:K50">+D6/$K6</f>
        <v>0.15652724968314322</v>
      </c>
      <c r="E50" s="10">
        <f t="shared" si="6"/>
        <v>0.07351077313054499</v>
      </c>
      <c r="F50" s="10">
        <f t="shared" si="6"/>
        <v>0.18694550063371357</v>
      </c>
      <c r="G50" s="10">
        <f t="shared" si="6"/>
        <v>0.07921419518377694</v>
      </c>
      <c r="H50" s="10">
        <f t="shared" si="6"/>
        <v>0.1596958174904943</v>
      </c>
      <c r="I50" s="10">
        <f t="shared" si="6"/>
        <v>0.1394169835234474</v>
      </c>
      <c r="J50" s="10">
        <f t="shared" si="6"/>
        <v>0.14512040557667935</v>
      </c>
      <c r="K50" s="10">
        <f t="shared" si="6"/>
        <v>1</v>
      </c>
    </row>
    <row r="51" spans="1:11" ht="12.75">
      <c r="A51" s="3" t="s">
        <v>13</v>
      </c>
      <c r="B51" s="9" t="s">
        <v>37</v>
      </c>
      <c r="C51" s="10">
        <f t="shared" si="5"/>
        <v>0.06262779512215108</v>
      </c>
      <c r="D51" s="10">
        <f aca="true" t="shared" si="7" ref="D51:K60">+D7/$K7</f>
        <v>0.1638228946399003</v>
      </c>
      <c r="E51" s="10">
        <f t="shared" si="7"/>
        <v>0.09531480289370639</v>
      </c>
      <c r="F51" s="10">
        <f t="shared" si="7"/>
        <v>0.21492516062434375</v>
      </c>
      <c r="G51" s="10">
        <f t="shared" si="7"/>
        <v>0.09904762096650976</v>
      </c>
      <c r="H51" s="10">
        <f t="shared" si="7"/>
        <v>0.11469886104722406</v>
      </c>
      <c r="I51" s="10">
        <f t="shared" si="7"/>
        <v>0.13120674190733037</v>
      </c>
      <c r="J51" s="10">
        <f t="shared" si="7"/>
        <v>0.1183561227988345</v>
      </c>
      <c r="K51" s="10">
        <f t="shared" si="7"/>
        <v>1</v>
      </c>
    </row>
    <row r="52" spans="1:11" ht="12.75">
      <c r="A52" s="4" t="s">
        <v>39</v>
      </c>
      <c r="B52" s="9" t="s">
        <v>37</v>
      </c>
      <c r="C52" s="10">
        <f t="shared" si="5"/>
        <v>0.06698538188635268</v>
      </c>
      <c r="D52" s="10">
        <f t="shared" si="7"/>
        <v>0.18168663944741814</v>
      </c>
      <c r="E52" s="10">
        <f t="shared" si="7"/>
        <v>0.09984640720926408</v>
      </c>
      <c r="F52" s="10">
        <f t="shared" si="7"/>
        <v>0.23520411792498108</v>
      </c>
      <c r="G52" s="10">
        <f t="shared" si="7"/>
        <v>0.09598330924832886</v>
      </c>
      <c r="H52" s="10">
        <f t="shared" si="7"/>
        <v>0.09843265269603643</v>
      </c>
      <c r="I52" s="10">
        <f t="shared" si="7"/>
        <v>0.11028216850428517</v>
      </c>
      <c r="J52" s="10">
        <f t="shared" si="7"/>
        <v>0.1115793230833333</v>
      </c>
      <c r="K52" s="10">
        <f t="shared" si="7"/>
        <v>1</v>
      </c>
    </row>
    <row r="53" spans="1:11" ht="12.75">
      <c r="A53" s="4" t="s">
        <v>40</v>
      </c>
      <c r="B53" s="9" t="s">
        <v>37</v>
      </c>
      <c r="C53" s="10">
        <f t="shared" si="5"/>
        <v>1.0694444444444444</v>
      </c>
      <c r="D53" s="10">
        <f t="shared" si="7"/>
        <v>1.108974358974359</v>
      </c>
      <c r="E53" s="10">
        <f t="shared" si="7"/>
        <v>1.0480769230769231</v>
      </c>
      <c r="F53" s="10">
        <f t="shared" si="7"/>
        <v>1.0940170940170941</v>
      </c>
      <c r="G53" s="10">
        <f t="shared" si="7"/>
        <v>0.969017094017094</v>
      </c>
      <c r="H53" s="10">
        <f t="shared" si="7"/>
        <v>0.8579059829059829</v>
      </c>
      <c r="I53" s="10">
        <f t="shared" si="7"/>
        <v>0.8408119658119658</v>
      </c>
      <c r="J53" s="10">
        <f t="shared" si="7"/>
        <v>0.9433760683760684</v>
      </c>
      <c r="K53" s="10">
        <f t="shared" si="7"/>
        <v>1</v>
      </c>
    </row>
    <row r="54" spans="1:11" ht="12.75">
      <c r="A54" s="4" t="s">
        <v>15</v>
      </c>
      <c r="B54" s="9" t="s">
        <v>37</v>
      </c>
      <c r="C54" s="10">
        <f t="shared" si="5"/>
        <v>0.20137869283939575</v>
      </c>
      <c r="D54" s="10">
        <f t="shared" si="7"/>
        <v>0.24103283997274574</v>
      </c>
      <c r="E54" s="10">
        <f t="shared" si="7"/>
        <v>0.04334950443734973</v>
      </c>
      <c r="F54" s="10">
        <f t="shared" si="7"/>
        <v>0.33758767865519207</v>
      </c>
      <c r="G54" s="10">
        <f t="shared" si="7"/>
        <v>0.0016464938228035878</v>
      </c>
      <c r="H54" s="10">
        <f t="shared" si="7"/>
        <v>0.09870091114438932</v>
      </c>
      <c r="I54" s="10">
        <f t="shared" si="7"/>
        <v>0.028402791146805443</v>
      </c>
      <c r="J54" s="10">
        <f t="shared" si="7"/>
        <v>0.04790108798131825</v>
      </c>
      <c r="K54" s="10">
        <f t="shared" si="7"/>
        <v>1</v>
      </c>
    </row>
    <row r="55" spans="1:11" ht="12.75">
      <c r="A55" s="4" t="s">
        <v>16</v>
      </c>
      <c r="B55" s="9" t="s">
        <v>37</v>
      </c>
      <c r="C55" s="10">
        <f t="shared" si="5"/>
        <v>0.011237804120222156</v>
      </c>
      <c r="D55" s="10">
        <f t="shared" si="7"/>
        <v>0.13059337262093457</v>
      </c>
      <c r="E55" s="10">
        <f t="shared" si="7"/>
        <v>0.0885602234968707</v>
      </c>
      <c r="F55" s="10">
        <f t="shared" si="7"/>
        <v>0.14831445894923473</v>
      </c>
      <c r="G55" s="10">
        <f t="shared" si="7"/>
        <v>0.12409552776508195</v>
      </c>
      <c r="H55" s="10">
        <f t="shared" si="7"/>
        <v>0.1514326937289701</v>
      </c>
      <c r="I55" s="10">
        <f t="shared" si="7"/>
        <v>0.1896525925559646</v>
      </c>
      <c r="J55" s="10">
        <f t="shared" si="7"/>
        <v>0.15611332676272113</v>
      </c>
      <c r="K55" s="10">
        <f t="shared" si="7"/>
        <v>1</v>
      </c>
    </row>
    <row r="56" spans="1:11" ht="12.75">
      <c r="A56" s="7" t="s">
        <v>17</v>
      </c>
      <c r="B56" s="9" t="s">
        <v>37</v>
      </c>
      <c r="C56" s="10">
        <f t="shared" si="5"/>
        <v>0.08087261164625904</v>
      </c>
      <c r="D56" s="10">
        <f t="shared" si="7"/>
        <v>0.18675782634435548</v>
      </c>
      <c r="E56" s="10">
        <f t="shared" si="7"/>
        <v>0.07802806673822768</v>
      </c>
      <c r="F56" s="10">
        <f t="shared" si="7"/>
        <v>0.21328813007045694</v>
      </c>
      <c r="G56" s="10">
        <f t="shared" si="7"/>
        <v>0.08035716153701125</v>
      </c>
      <c r="H56" s="10">
        <f t="shared" si="7"/>
        <v>0.1358364608381863</v>
      </c>
      <c r="I56" s="10">
        <f t="shared" si="7"/>
        <v>0.10699648168649459</v>
      </c>
      <c r="J56" s="10">
        <f t="shared" si="7"/>
        <v>0.11786326113900872</v>
      </c>
      <c r="K56" s="10">
        <f t="shared" si="7"/>
        <v>1</v>
      </c>
    </row>
    <row r="57" spans="1:11" ht="12.75">
      <c r="A57" s="4" t="s">
        <v>22</v>
      </c>
      <c r="B57" s="9" t="s">
        <v>37</v>
      </c>
      <c r="C57" s="10">
        <f t="shared" si="5"/>
        <v>0.0490086157372697</v>
      </c>
      <c r="D57" s="10">
        <f t="shared" si="7"/>
        <v>0.14870234475980973</v>
      </c>
      <c r="E57" s="10">
        <f t="shared" si="7"/>
        <v>0.07780202862987567</v>
      </c>
      <c r="F57" s="10">
        <f t="shared" si="7"/>
        <v>0.1907852882488464</v>
      </c>
      <c r="G57" s="10">
        <f t="shared" si="7"/>
        <v>0.10329779979719075</v>
      </c>
      <c r="H57" s="10">
        <f t="shared" si="7"/>
        <v>0.13874490570306477</v>
      </c>
      <c r="I57" s="10">
        <f t="shared" si="7"/>
        <v>0.15925258712193532</v>
      </c>
      <c r="J57" s="10">
        <f t="shared" si="7"/>
        <v>0.13240643000200744</v>
      </c>
      <c r="K57" s="10">
        <f t="shared" si="7"/>
        <v>1</v>
      </c>
    </row>
    <row r="58" spans="1:11" ht="12.75">
      <c r="A58" s="4" t="s">
        <v>23</v>
      </c>
      <c r="B58" s="9" t="s">
        <v>37</v>
      </c>
      <c r="C58" s="10">
        <f t="shared" si="5"/>
        <v>0.025540421841429066</v>
      </c>
      <c r="D58" s="10">
        <f t="shared" si="7"/>
        <v>0.16888381627976662</v>
      </c>
      <c r="E58" s="10">
        <f t="shared" si="7"/>
        <v>0.07410318987901963</v>
      </c>
      <c r="F58" s="10">
        <f t="shared" si="7"/>
        <v>0.3496418319911227</v>
      </c>
      <c r="G58" s="10">
        <f t="shared" si="7"/>
        <v>0.16803294476117284</v>
      </c>
      <c r="H58" s="10">
        <f t="shared" si="7"/>
        <v>0.08891633865686115</v>
      </c>
      <c r="I58" s="10">
        <f t="shared" si="7"/>
        <v>0.07638747884235753</v>
      </c>
      <c r="J58" s="10">
        <f t="shared" si="7"/>
        <v>0.04849397774827054</v>
      </c>
      <c r="K58" s="10">
        <f t="shared" si="7"/>
        <v>1</v>
      </c>
    </row>
    <row r="59" spans="1:11" ht="12.75">
      <c r="A59" s="4" t="s">
        <v>24</v>
      </c>
      <c r="B59" s="9" t="s">
        <v>37</v>
      </c>
      <c r="C59" s="10">
        <f t="shared" si="5"/>
        <v>0.048341860232496</v>
      </c>
      <c r="D59" s="10">
        <f t="shared" si="7"/>
        <v>0.14927572110440993</v>
      </c>
      <c r="E59" s="10">
        <f t="shared" si="7"/>
        <v>0.07769694081999354</v>
      </c>
      <c r="F59" s="10">
        <f t="shared" si="7"/>
        <v>0.19529856589942268</v>
      </c>
      <c r="G59" s="10">
        <f t="shared" si="7"/>
        <v>0.10513699178821607</v>
      </c>
      <c r="H59" s="10">
        <f t="shared" si="7"/>
        <v>0.13732922490885888</v>
      </c>
      <c r="I59" s="10">
        <f t="shared" si="7"/>
        <v>0.1568983042425498</v>
      </c>
      <c r="J59" s="10">
        <f t="shared" si="7"/>
        <v>0.13002239100405302</v>
      </c>
      <c r="K59" s="10">
        <f t="shared" si="7"/>
        <v>1</v>
      </c>
    </row>
    <row r="60" spans="1:11" ht="12.75">
      <c r="A60" s="4" t="s">
        <v>18</v>
      </c>
      <c r="B60" s="9" t="s">
        <v>37</v>
      </c>
      <c r="C60" s="10">
        <f t="shared" si="5"/>
        <v>0.09563744578954231</v>
      </c>
      <c r="D60" s="10">
        <f t="shared" si="7"/>
        <v>0.2251744962882543</v>
      </c>
      <c r="E60" s="10">
        <f t="shared" si="7"/>
        <v>0.08379829107231453</v>
      </c>
      <c r="F60" s="10">
        <f t="shared" si="7"/>
        <v>0.2736075860845373</v>
      </c>
      <c r="G60" s="10">
        <f t="shared" si="7"/>
        <v>0.059136952320541517</v>
      </c>
      <c r="H60" s="10">
        <f t="shared" si="7"/>
        <v>0.10026307287706125</v>
      </c>
      <c r="I60" s="10">
        <f t="shared" si="7"/>
        <v>0.06530665901777681</v>
      </c>
      <c r="J60" s="10">
        <f t="shared" si="7"/>
        <v>0.09707549654997191</v>
      </c>
      <c r="K60" s="10">
        <f t="shared" si="7"/>
        <v>1</v>
      </c>
    </row>
    <row r="61" spans="1:11" ht="12.75">
      <c r="A61" s="4" t="s">
        <v>19</v>
      </c>
      <c r="B61" s="9" t="s">
        <v>37</v>
      </c>
      <c r="C61" s="10">
        <f t="shared" si="5"/>
        <v>0.0852042937475675</v>
      </c>
      <c r="D61" s="10">
        <f aca="true" t="shared" si="8" ref="D61:K61">+D17/$K17</f>
        <v>0.24254638496375963</v>
      </c>
      <c r="E61" s="10">
        <f t="shared" si="8"/>
        <v>0.07316773653326512</v>
      </c>
      <c r="F61" s="10">
        <f t="shared" si="8"/>
        <v>0.3048214644497118</v>
      </c>
      <c r="G61" s="10">
        <f t="shared" si="8"/>
        <v>0.05991827672412471</v>
      </c>
      <c r="H61" s="10">
        <f t="shared" si="8"/>
        <v>0.08333885575663463</v>
      </c>
      <c r="I61" s="10">
        <f t="shared" si="8"/>
        <v>0.059388996775881095</v>
      </c>
      <c r="J61" s="10">
        <f t="shared" si="8"/>
        <v>0.09161399104905553</v>
      </c>
      <c r="K61" s="10">
        <f t="shared" si="8"/>
        <v>1</v>
      </c>
    </row>
    <row r="62" spans="1:11" ht="12.75">
      <c r="A62" s="4" t="s">
        <v>20</v>
      </c>
      <c r="B62" s="9" t="s">
        <v>37</v>
      </c>
      <c r="C62" s="10">
        <f aca="true" t="shared" si="9" ref="C62:C71">+C18/$K18</f>
        <v>0.105533648286511</v>
      </c>
      <c r="D62" s="10">
        <f aca="true" t="shared" si="10" ref="D62:K70">+D18/$K18</f>
        <v>0.23517050043579923</v>
      </c>
      <c r="E62" s="10">
        <f t="shared" si="10"/>
        <v>0.054825534418946505</v>
      </c>
      <c r="F62" s="10">
        <f t="shared" si="10"/>
        <v>0.35469385980609053</v>
      </c>
      <c r="G62" s="10">
        <f t="shared" si="10"/>
        <v>0.026829844580489693</v>
      </c>
      <c r="H62" s="10">
        <f t="shared" si="10"/>
        <v>0.06934601781089819</v>
      </c>
      <c r="I62" s="10">
        <f t="shared" si="10"/>
        <v>0.03890500000820102</v>
      </c>
      <c r="J62" s="10">
        <f t="shared" si="10"/>
        <v>0.114695594653064</v>
      </c>
      <c r="K62" s="10">
        <f t="shared" si="10"/>
        <v>1</v>
      </c>
    </row>
    <row r="63" spans="1:11" ht="12.75">
      <c r="A63" s="4" t="s">
        <v>21</v>
      </c>
      <c r="B63" s="9" t="s">
        <v>37</v>
      </c>
      <c r="C63" s="10">
        <f t="shared" si="9"/>
        <v>0.05908753789074382</v>
      </c>
      <c r="D63" s="10">
        <f t="shared" si="10"/>
        <v>0.2460989172313054</v>
      </c>
      <c r="E63" s="10">
        <f t="shared" si="10"/>
        <v>0.10671740269878514</v>
      </c>
      <c r="F63" s="10">
        <f t="shared" si="10"/>
        <v>0.21935683887644372</v>
      </c>
      <c r="G63" s="10">
        <f t="shared" si="10"/>
        <v>0.10515362116140949</v>
      </c>
      <c r="H63" s="10">
        <f t="shared" si="10"/>
        <v>0.1120317006444861</v>
      </c>
      <c r="I63" s="10">
        <f t="shared" si="10"/>
        <v>0.09608459438581722</v>
      </c>
      <c r="J63" s="10">
        <f t="shared" si="10"/>
        <v>0.05546938711100911</v>
      </c>
      <c r="K63" s="10">
        <f t="shared" si="10"/>
        <v>1</v>
      </c>
    </row>
    <row r="64" spans="1:11" ht="12.75">
      <c r="A64" s="4" t="s">
        <v>41</v>
      </c>
      <c r="B64" s="11" t="s">
        <v>37</v>
      </c>
      <c r="C64" s="10">
        <f t="shared" si="9"/>
        <v>0.09063543256299125</v>
      </c>
      <c r="D64" s="10">
        <f t="shared" si="10"/>
        <v>0.2000297144952795</v>
      </c>
      <c r="E64" s="10">
        <f t="shared" si="10"/>
        <v>0.0653133971188456</v>
      </c>
      <c r="F64" s="10">
        <f t="shared" si="10"/>
        <v>0.24158286515791114</v>
      </c>
      <c r="G64" s="10">
        <f t="shared" si="10"/>
        <v>0.06786266279634531</v>
      </c>
      <c r="H64" s="10">
        <f t="shared" si="10"/>
        <v>0.1279617399740017</v>
      </c>
      <c r="I64" s="10">
        <f t="shared" si="10"/>
        <v>0.09465980958051211</v>
      </c>
      <c r="J64" s="10">
        <f t="shared" si="10"/>
        <v>0.11195437831411331</v>
      </c>
      <c r="K64" s="10">
        <f t="shared" si="10"/>
        <v>1</v>
      </c>
    </row>
    <row r="65" spans="1:11" ht="12.75">
      <c r="A65" s="4" t="s">
        <v>36</v>
      </c>
      <c r="B65" s="11" t="s">
        <v>37</v>
      </c>
      <c r="C65" s="10">
        <f t="shared" si="9"/>
        <v>0.09621339939782296</v>
      </c>
      <c r="D65" s="10">
        <f t="shared" si="10"/>
        <v>0.20255310311401428</v>
      </c>
      <c r="E65" s="10">
        <f t="shared" si="10"/>
        <v>0.07037030241008918</v>
      </c>
      <c r="F65" s="10">
        <f t="shared" si="10"/>
        <v>0.26585138406670034</v>
      </c>
      <c r="G65" s="10">
        <f t="shared" si="10"/>
        <v>0.0750024237810702</v>
      </c>
      <c r="H65" s="10">
        <f t="shared" si="10"/>
        <v>0.09475620026659348</v>
      </c>
      <c r="I65" s="10">
        <f t="shared" si="10"/>
        <v>0.09393347398019636</v>
      </c>
      <c r="J65" s="10">
        <f t="shared" si="10"/>
        <v>0.10131971298351328</v>
      </c>
      <c r="K65" s="10">
        <f t="shared" si="10"/>
        <v>1</v>
      </c>
    </row>
    <row r="66" spans="1:11" ht="12.75">
      <c r="A66" s="4" t="s">
        <v>25</v>
      </c>
      <c r="B66" s="11" t="s">
        <v>37</v>
      </c>
      <c r="C66" s="10">
        <f t="shared" si="9"/>
        <v>0.05215801270329532</v>
      </c>
      <c r="D66" s="10">
        <f t="shared" si="10"/>
        <v>0.15707541962697574</v>
      </c>
      <c r="E66" s="10">
        <f t="shared" si="10"/>
        <v>0.07237368961669131</v>
      </c>
      <c r="F66" s="10">
        <f t="shared" si="10"/>
        <v>0.22567579533718887</v>
      </c>
      <c r="G66" s="10">
        <f t="shared" si="10"/>
        <v>0.08280022251662161</v>
      </c>
      <c r="H66" s="10">
        <f t="shared" si="10"/>
        <v>0.12849046725275884</v>
      </c>
      <c r="I66" s="10">
        <f t="shared" si="10"/>
        <v>0.14000328911399706</v>
      </c>
      <c r="J66" s="10">
        <f t="shared" si="10"/>
        <v>0.14142310383247153</v>
      </c>
      <c r="K66" s="10">
        <f t="shared" si="10"/>
        <v>1</v>
      </c>
    </row>
    <row r="67" spans="1:11" ht="12.75">
      <c r="A67" s="4" t="s">
        <v>27</v>
      </c>
      <c r="B67" s="11" t="s">
        <v>37</v>
      </c>
      <c r="C67" s="10">
        <f t="shared" si="9"/>
        <v>0.060880199913136146</v>
      </c>
      <c r="D67" s="10">
        <f t="shared" si="10"/>
        <v>0.19819332026760197</v>
      </c>
      <c r="E67" s="10">
        <f t="shared" si="10"/>
        <v>0.07050884640232925</v>
      </c>
      <c r="F67" s="10">
        <f t="shared" si="10"/>
        <v>0.3010421342586726</v>
      </c>
      <c r="G67" s="10">
        <f t="shared" si="10"/>
        <v>0.04416275474439456</v>
      </c>
      <c r="H67" s="10">
        <f t="shared" si="10"/>
        <v>0.10131071182227455</v>
      </c>
      <c r="I67" s="10">
        <f t="shared" si="10"/>
        <v>0.08706942077649854</v>
      </c>
      <c r="J67" s="10">
        <f t="shared" si="10"/>
        <v>0.13683261181509254</v>
      </c>
      <c r="K67" s="10">
        <f t="shared" si="10"/>
        <v>1</v>
      </c>
    </row>
    <row r="68" spans="1:11" ht="12.75">
      <c r="A68" s="4" t="s">
        <v>28</v>
      </c>
      <c r="B68" s="11" t="s">
        <v>37</v>
      </c>
      <c r="C68" s="10">
        <f t="shared" si="9"/>
        <v>0.013818766552208945</v>
      </c>
      <c r="D68" s="10">
        <f t="shared" si="10"/>
        <v>0.02502138709851874</v>
      </c>
      <c r="E68" s="10">
        <f t="shared" si="10"/>
        <v>0.07795411812011761</v>
      </c>
      <c r="F68" s="10">
        <f t="shared" si="10"/>
        <v>0.015277638987684633</v>
      </c>
      <c r="G68" s="10">
        <f t="shared" si="10"/>
        <v>0.19239212888642762</v>
      </c>
      <c r="H68" s="10">
        <f t="shared" si="10"/>
        <v>0.22021168323293097</v>
      </c>
      <c r="I68" s="10">
        <f t="shared" si="10"/>
        <v>0.3101740208918416</v>
      </c>
      <c r="J68" s="10">
        <f t="shared" si="10"/>
        <v>0.14515025623026903</v>
      </c>
      <c r="K68" s="10">
        <f t="shared" si="10"/>
        <v>1</v>
      </c>
    </row>
    <row r="69" spans="1:11" ht="12.75">
      <c r="A69" s="4" t="s">
        <v>29</v>
      </c>
      <c r="B69" s="11" t="s">
        <v>37</v>
      </c>
      <c r="C69" s="10">
        <f t="shared" si="9"/>
        <v>0.04084209988465473</v>
      </c>
      <c r="D69" s="10">
        <f t="shared" si="10"/>
        <v>0.1531115807863672</v>
      </c>
      <c r="E69" s="10">
        <f t="shared" si="10"/>
        <v>0.10135356424922425</v>
      </c>
      <c r="F69" s="10">
        <f t="shared" si="10"/>
        <v>0.11921825590706293</v>
      </c>
      <c r="G69" s="10">
        <f t="shared" si="10"/>
        <v>0.12788288244602905</v>
      </c>
      <c r="H69" s="10">
        <f t="shared" si="10"/>
        <v>0.13745643637503563</v>
      </c>
      <c r="I69" s="10">
        <f t="shared" si="10"/>
        <v>0.2016557104194998</v>
      </c>
      <c r="J69" s="10">
        <f t="shared" si="10"/>
        <v>0.11847946993212642</v>
      </c>
      <c r="K69" s="10">
        <f t="shared" si="10"/>
        <v>1</v>
      </c>
    </row>
    <row r="70" spans="1:11" ht="12.75">
      <c r="A70" s="4" t="s">
        <v>31</v>
      </c>
      <c r="B70" s="9" t="s">
        <v>37</v>
      </c>
      <c r="C70" s="10">
        <f t="shared" si="9"/>
        <v>0.019226489068465476</v>
      </c>
      <c r="D70" s="10">
        <f t="shared" si="10"/>
        <v>0.5923182092779244</v>
      </c>
      <c r="E70" s="10">
        <f t="shared" si="10"/>
        <v>0.03609277435228915</v>
      </c>
      <c r="F70" s="10">
        <f t="shared" si="10"/>
        <v>0.2752291109736024</v>
      </c>
      <c r="G70" s="10">
        <f t="shared" si="10"/>
        <v>0.00109327574273045</v>
      </c>
      <c r="H70" s="10">
        <f t="shared" si="10"/>
        <v>0.04729946216703394</v>
      </c>
      <c r="I70" s="10">
        <f t="shared" si="10"/>
        <v>0.004673937235699978</v>
      </c>
      <c r="J70" s="10">
        <f t="shared" si="10"/>
        <v>0.024066741182254204</v>
      </c>
      <c r="K70" s="10">
        <f t="shared" si="10"/>
        <v>1</v>
      </c>
    </row>
    <row r="71" spans="1:11" ht="12.75">
      <c r="A71" s="4" t="s">
        <v>32</v>
      </c>
      <c r="B71" s="9" t="s">
        <v>37</v>
      </c>
      <c r="C71" s="10">
        <f t="shared" si="9"/>
        <v>0.003923498095021826</v>
      </c>
      <c r="D71" s="10">
        <f aca="true" t="shared" si="11" ref="D71:K71">+D27/$K27</f>
        <v>0.006585421239875861</v>
      </c>
      <c r="E71" s="10">
        <f t="shared" si="11"/>
        <v>0.08851840637852294</v>
      </c>
      <c r="F71" s="10">
        <f t="shared" si="11"/>
        <v>0.024171776045214845</v>
      </c>
      <c r="G71" s="10">
        <f t="shared" si="11"/>
        <v>0.23614159917240685</v>
      </c>
      <c r="H71" s="10">
        <f t="shared" si="11"/>
        <v>0.29396588701334747</v>
      </c>
      <c r="I71" s="10">
        <f t="shared" si="11"/>
        <v>0.21411450054247722</v>
      </c>
      <c r="J71" s="10">
        <f t="shared" si="11"/>
        <v>0.132578911513133</v>
      </c>
      <c r="K71" s="10">
        <f t="shared" si="11"/>
        <v>1</v>
      </c>
    </row>
    <row r="72" spans="1:11" ht="12.75">
      <c r="A72" s="4" t="s">
        <v>33</v>
      </c>
      <c r="B72" s="9" t="s">
        <v>37</v>
      </c>
      <c r="C72" s="10">
        <f aca="true" t="shared" si="12" ref="C72:K72">+C28/$K28</f>
        <v>0.01872375174988334</v>
      </c>
      <c r="D72" s="10">
        <f t="shared" si="12"/>
        <v>0.04660873688667669</v>
      </c>
      <c r="E72" s="10">
        <f t="shared" si="12"/>
        <v>0.13290742036950623</v>
      </c>
      <c r="F72" s="10">
        <f t="shared" si="12"/>
        <v>0.5691390249909265</v>
      </c>
      <c r="G72" s="10">
        <f t="shared" si="12"/>
        <v>0.15511608639670935</v>
      </c>
      <c r="H72" s="10">
        <f t="shared" si="12"/>
        <v>0.034891809681823684</v>
      </c>
      <c r="I72" s="10">
        <f t="shared" si="12"/>
        <v>0.025397072293945836</v>
      </c>
      <c r="J72" s="10">
        <f t="shared" si="12"/>
        <v>0.017216097630528334</v>
      </c>
      <c r="K72" s="10">
        <f t="shared" si="12"/>
        <v>1</v>
      </c>
    </row>
    <row r="73" spans="1:11" ht="12.75">
      <c r="A73" s="4" t="s">
        <v>34</v>
      </c>
      <c r="B73" s="9" t="s">
        <v>37</v>
      </c>
      <c r="C73" s="10">
        <f aca="true" t="shared" si="13" ref="C73:K73">+C29/$K29</f>
        <v>0.05831455922720728</v>
      </c>
      <c r="D73" s="10">
        <f t="shared" si="13"/>
        <v>0.21153280191224266</v>
      </c>
      <c r="E73" s="10">
        <f t="shared" si="13"/>
        <v>0.12145053546077493</v>
      </c>
      <c r="F73" s="10">
        <f t="shared" si="13"/>
        <v>0.17290226887617827</v>
      </c>
      <c r="G73" s="10">
        <f t="shared" si="13"/>
        <v>0.12652879846539403</v>
      </c>
      <c r="H73" s="10">
        <f t="shared" si="13"/>
        <v>0.11377431684281133</v>
      </c>
      <c r="I73" s="10">
        <f t="shared" si="13"/>
        <v>0.12827958401800205</v>
      </c>
      <c r="J73" s="10">
        <f t="shared" si="13"/>
        <v>0.0672171351973895</v>
      </c>
      <c r="K73" s="10">
        <f t="shared" si="13"/>
        <v>1</v>
      </c>
    </row>
    <row r="74" ht="12.75">
      <c r="K74" s="30"/>
    </row>
    <row r="75" ht="12.75">
      <c r="K75" s="30"/>
    </row>
    <row r="76" ht="12.75">
      <c r="K76" s="30"/>
    </row>
    <row r="77" ht="12.75">
      <c r="K77" s="30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  <row r="168" ht="12.75">
      <c r="K168" s="30"/>
    </row>
    <row r="169" ht="12.75">
      <c r="K169" s="30"/>
    </row>
    <row r="170" ht="12.75">
      <c r="K170" s="30"/>
    </row>
    <row r="171" ht="12.75">
      <c r="K171" s="30"/>
    </row>
    <row r="172" ht="12.75">
      <c r="K172" s="30"/>
    </row>
    <row r="173" ht="12.75">
      <c r="K173" s="30"/>
    </row>
    <row r="174" ht="12.75">
      <c r="K174" s="30"/>
    </row>
    <row r="175" ht="12.75">
      <c r="K175" s="30"/>
    </row>
    <row r="176" ht="12.75">
      <c r="K176" s="30"/>
    </row>
    <row r="177" ht="12.75">
      <c r="K177" s="30"/>
    </row>
    <row r="178" ht="12.75">
      <c r="K178" s="30"/>
    </row>
    <row r="179" ht="12.75">
      <c r="K179" s="30"/>
    </row>
    <row r="180" ht="12.75">
      <c r="K180" s="30"/>
    </row>
    <row r="181" ht="12.75">
      <c r="K181" s="30"/>
    </row>
    <row r="182" ht="12.75">
      <c r="K182" s="30"/>
    </row>
    <row r="183" ht="12.75">
      <c r="K183" s="30"/>
    </row>
    <row r="184" ht="12.75">
      <c r="K184" s="30"/>
    </row>
    <row r="185" ht="12.75">
      <c r="K185" s="30"/>
    </row>
    <row r="186" ht="12.75">
      <c r="K186" s="30"/>
    </row>
    <row r="187" ht="12.75">
      <c r="K187" s="30"/>
    </row>
    <row r="188" ht="12.75">
      <c r="K188" s="30"/>
    </row>
    <row r="189" ht="12.75">
      <c r="K189" s="30"/>
    </row>
    <row r="190" ht="12.75">
      <c r="K190" s="30"/>
    </row>
    <row r="191" ht="12.75">
      <c r="K191" s="30"/>
    </row>
    <row r="192" ht="12.75">
      <c r="K192" s="30"/>
    </row>
    <row r="193" ht="12.75">
      <c r="K193" s="30"/>
    </row>
    <row r="194" ht="12.75">
      <c r="K194" s="30"/>
    </row>
    <row r="195" ht="12.75">
      <c r="K195" s="30"/>
    </row>
    <row r="196" ht="12.75">
      <c r="K196" s="30"/>
    </row>
    <row r="197" ht="12.75">
      <c r="K197" s="30"/>
    </row>
    <row r="198" ht="12.75">
      <c r="K198" s="30"/>
    </row>
    <row r="199" ht="12.75">
      <c r="K199" s="30"/>
    </row>
    <row r="200" ht="12.75">
      <c r="K200" s="30"/>
    </row>
    <row r="201" ht="12.75">
      <c r="K201" s="30"/>
    </row>
    <row r="202" ht="12.75">
      <c r="K202" s="30"/>
    </row>
    <row r="203" ht="12.75">
      <c r="K203" s="30"/>
    </row>
    <row r="204" ht="12.75">
      <c r="K204" s="30"/>
    </row>
    <row r="205" ht="12.75">
      <c r="K205" s="30"/>
    </row>
    <row r="206" ht="12.75">
      <c r="K206" s="30"/>
    </row>
    <row r="207" ht="12.75">
      <c r="K207" s="30"/>
    </row>
    <row r="208" ht="12.75">
      <c r="K208" s="30"/>
    </row>
    <row r="209" ht="12.75">
      <c r="K209" s="30"/>
    </row>
    <row r="210" ht="12.75">
      <c r="K210" s="30"/>
    </row>
    <row r="211" ht="12.75">
      <c r="K211" s="30"/>
    </row>
    <row r="212" ht="12.75">
      <c r="K212" s="30"/>
    </row>
    <row r="213" ht="12.75">
      <c r="K213" s="30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ht="12.75">
      <c r="K219" s="30"/>
    </row>
    <row r="220" ht="12.75">
      <c r="K220" s="30"/>
    </row>
    <row r="221" ht="12.75">
      <c r="K221" s="30"/>
    </row>
    <row r="222" ht="12.75">
      <c r="K222" s="30"/>
    </row>
    <row r="223" ht="12.75">
      <c r="K223" s="30"/>
    </row>
    <row r="224" ht="12.75">
      <c r="K224" s="30"/>
    </row>
    <row r="225" ht="12.75">
      <c r="K225" s="30"/>
    </row>
    <row r="226" ht="12.75">
      <c r="K226" s="30"/>
    </row>
    <row r="227" ht="12.75">
      <c r="K227" s="30"/>
    </row>
    <row r="228" ht="12.75">
      <c r="K228" s="30"/>
    </row>
    <row r="229" ht="12.75">
      <c r="K229" s="30"/>
    </row>
    <row r="230" ht="12.75">
      <c r="K230" s="30"/>
    </row>
    <row r="231" ht="12.75">
      <c r="K231" s="30"/>
    </row>
    <row r="232" ht="12.75">
      <c r="K232" s="30"/>
    </row>
    <row r="233" ht="12.75">
      <c r="K233" s="30"/>
    </row>
    <row r="234" ht="12.75">
      <c r="K234" s="30"/>
    </row>
    <row r="235" ht="12.75">
      <c r="K235" s="30"/>
    </row>
    <row r="236" ht="12.75">
      <c r="K236" s="30"/>
    </row>
    <row r="237" ht="12.75">
      <c r="K237" s="30"/>
    </row>
    <row r="238" ht="12.75">
      <c r="K238" s="30"/>
    </row>
    <row r="239" ht="12.75">
      <c r="K239" s="30"/>
    </row>
    <row r="240" ht="12.75">
      <c r="K240" s="30"/>
    </row>
    <row r="241" ht="12.75">
      <c r="K241" s="30"/>
    </row>
    <row r="242" ht="12.75">
      <c r="K242" s="30"/>
    </row>
    <row r="243" ht="12.75">
      <c r="K243" s="30"/>
    </row>
    <row r="244" ht="12.75">
      <c r="K244" s="30"/>
    </row>
    <row r="245" ht="12.75">
      <c r="K245" s="30"/>
    </row>
    <row r="246" ht="12.75">
      <c r="K246" s="30"/>
    </row>
    <row r="247" ht="12.75">
      <c r="K247" s="30"/>
    </row>
    <row r="248" ht="12.75">
      <c r="K248" s="30"/>
    </row>
    <row r="249" ht="12.75">
      <c r="K249" s="30"/>
    </row>
    <row r="250" ht="12.75">
      <c r="K250" s="30"/>
    </row>
    <row r="251" ht="12.75">
      <c r="K251" s="30"/>
    </row>
    <row r="252" ht="12.75">
      <c r="K252" s="30"/>
    </row>
    <row r="253" ht="12.75">
      <c r="K253" s="30"/>
    </row>
    <row r="254" ht="12.75">
      <c r="K254" s="30"/>
    </row>
    <row r="255" ht="12.75">
      <c r="K255" s="30"/>
    </row>
    <row r="256" ht="12.75">
      <c r="K256" s="30"/>
    </row>
    <row r="257" ht="12.75">
      <c r="K257" s="30"/>
    </row>
    <row r="258" ht="12.75">
      <c r="K258" s="30"/>
    </row>
    <row r="259" ht="12.75">
      <c r="K259" s="30"/>
    </row>
    <row r="260" ht="12.75">
      <c r="K260" s="30"/>
    </row>
    <row r="261" ht="12.75">
      <c r="K261" s="30"/>
    </row>
    <row r="262" ht="12.75">
      <c r="K262" s="30"/>
    </row>
    <row r="263" ht="12.75">
      <c r="K263" s="30"/>
    </row>
    <row r="264" ht="12.75">
      <c r="K264" s="30"/>
    </row>
    <row r="265" ht="12.75">
      <c r="K265" s="30"/>
    </row>
    <row r="266" ht="12.75">
      <c r="K266" s="30"/>
    </row>
    <row r="267" ht="12.75">
      <c r="K267" s="30"/>
    </row>
    <row r="268" ht="12.75">
      <c r="K268" s="30"/>
    </row>
    <row r="269" ht="12.75">
      <c r="K269" s="30"/>
    </row>
    <row r="270" ht="12.75">
      <c r="K270" s="30"/>
    </row>
    <row r="271" ht="12.75">
      <c r="K271" s="30"/>
    </row>
    <row r="272" ht="12.75">
      <c r="K272" s="30"/>
    </row>
    <row r="273" ht="12.75">
      <c r="K273" s="30"/>
    </row>
    <row r="274" ht="12.75">
      <c r="K274" s="30"/>
    </row>
    <row r="275" ht="12.75">
      <c r="K275" s="30"/>
    </row>
    <row r="276" ht="12.75">
      <c r="K276" s="30"/>
    </row>
    <row r="277" ht="12.75">
      <c r="K277" s="30"/>
    </row>
    <row r="278" ht="12.75">
      <c r="K278" s="30"/>
    </row>
    <row r="279" ht="12.75">
      <c r="K279" s="30"/>
    </row>
    <row r="280" ht="12.75">
      <c r="K280" s="30"/>
    </row>
    <row r="281" ht="12.75">
      <c r="K281" s="30"/>
    </row>
    <row r="282" ht="12.75">
      <c r="K282" s="30"/>
    </row>
    <row r="283" ht="12.75">
      <c r="K283" s="30"/>
    </row>
    <row r="284" ht="12.75">
      <c r="K284" s="30"/>
    </row>
    <row r="285" ht="12.75">
      <c r="K285" s="30"/>
    </row>
    <row r="286" ht="12.75">
      <c r="K286" s="30"/>
    </row>
    <row r="287" ht="12.75">
      <c r="K287" s="30"/>
    </row>
    <row r="288" ht="12.75">
      <c r="K288" s="30"/>
    </row>
    <row r="289" ht="12.75">
      <c r="K289" s="30"/>
    </row>
    <row r="290" ht="12.75">
      <c r="K290" s="30"/>
    </row>
    <row r="291" ht="12.75">
      <c r="K291" s="30"/>
    </row>
    <row r="292" ht="12.75">
      <c r="K292" s="30"/>
    </row>
    <row r="293" ht="12.75">
      <c r="K293" s="30"/>
    </row>
    <row r="294" ht="12.75">
      <c r="K294" s="30"/>
    </row>
    <row r="295" ht="12.75">
      <c r="K295" s="30"/>
    </row>
    <row r="296" ht="12.75">
      <c r="K296" s="30"/>
    </row>
    <row r="297" ht="12.75">
      <c r="K297" s="30"/>
    </row>
    <row r="298" ht="12.75">
      <c r="K298" s="30"/>
    </row>
    <row r="299" ht="12.75">
      <c r="K299" s="30"/>
    </row>
    <row r="300" ht="12.75">
      <c r="K300" s="30"/>
    </row>
    <row r="301" ht="12.75">
      <c r="K301" s="30"/>
    </row>
    <row r="302" ht="12.75">
      <c r="K302" s="30"/>
    </row>
    <row r="303" ht="12.75">
      <c r="K303" s="30"/>
    </row>
    <row r="304" ht="12.75">
      <c r="K304" s="30"/>
    </row>
    <row r="305" ht="12.75">
      <c r="K305" s="30"/>
    </row>
    <row r="306" ht="12.75">
      <c r="K306" s="30"/>
    </row>
    <row r="307" ht="12.75">
      <c r="K307" s="30"/>
    </row>
    <row r="308" ht="12.75">
      <c r="K308" s="30"/>
    </row>
    <row r="309" ht="12.75">
      <c r="K309" s="30"/>
    </row>
    <row r="310" ht="12.75">
      <c r="K310" s="30"/>
    </row>
    <row r="311" ht="12.75">
      <c r="K311" s="30"/>
    </row>
    <row r="312" ht="12.75">
      <c r="K312" s="30"/>
    </row>
    <row r="313" ht="12.75">
      <c r="K313" s="30"/>
    </row>
    <row r="314" ht="12.75">
      <c r="K314" s="30"/>
    </row>
    <row r="315" ht="12.75">
      <c r="K315" s="30"/>
    </row>
    <row r="316" ht="12.75">
      <c r="K316" s="30"/>
    </row>
    <row r="317" ht="12.75">
      <c r="K317" s="30"/>
    </row>
    <row r="318" ht="12.75">
      <c r="K318" s="30"/>
    </row>
    <row r="319" ht="12.75">
      <c r="K319" s="30"/>
    </row>
    <row r="320" ht="12.75">
      <c r="K320" s="30"/>
    </row>
    <row r="321" ht="12.75">
      <c r="K321" s="30"/>
    </row>
    <row r="322" ht="12.75">
      <c r="K322" s="30"/>
    </row>
    <row r="323" ht="12.75">
      <c r="K323" s="30"/>
    </row>
    <row r="324" ht="12.75">
      <c r="K324" s="30"/>
    </row>
    <row r="325" ht="12.75">
      <c r="K325" s="30"/>
    </row>
    <row r="326" ht="12.75">
      <c r="K326" s="30"/>
    </row>
    <row r="327" ht="12.75">
      <c r="K327" s="30"/>
    </row>
    <row r="328" ht="12.75">
      <c r="K328" s="30"/>
    </row>
    <row r="329" ht="12.75">
      <c r="K329" s="30"/>
    </row>
    <row r="330" ht="12.75">
      <c r="K330" s="30"/>
    </row>
    <row r="331" ht="12.75">
      <c r="K331" s="30"/>
    </row>
    <row r="332" ht="12.75">
      <c r="K332" s="30"/>
    </row>
    <row r="333" ht="12.75">
      <c r="K333" s="30"/>
    </row>
    <row r="334" ht="12.75">
      <c r="K334" s="30"/>
    </row>
    <row r="335" ht="12.75">
      <c r="K335" s="30"/>
    </row>
    <row r="336" ht="12.75">
      <c r="K336" s="30"/>
    </row>
    <row r="337" ht="12.75">
      <c r="K337" s="30"/>
    </row>
    <row r="338" ht="12.75">
      <c r="K338" s="30"/>
    </row>
    <row r="339" ht="12.75">
      <c r="K339" s="30"/>
    </row>
    <row r="340" ht="12.75">
      <c r="K340" s="30"/>
    </row>
    <row r="341" ht="12.75">
      <c r="K341" s="30"/>
    </row>
    <row r="342" ht="12.75">
      <c r="K342" s="30"/>
    </row>
    <row r="343" ht="12.75">
      <c r="K343" s="30"/>
    </row>
    <row r="344" ht="12.75">
      <c r="K344" s="30"/>
    </row>
    <row r="345" ht="12.75">
      <c r="K345" s="30"/>
    </row>
    <row r="346" ht="12.75">
      <c r="K346" s="30"/>
    </row>
    <row r="347" ht="12.75">
      <c r="K347" s="30"/>
    </row>
    <row r="348" ht="12.75">
      <c r="K348" s="30"/>
    </row>
    <row r="349" ht="12.75">
      <c r="K349" s="30"/>
    </row>
    <row r="350" ht="12.75">
      <c r="K350" s="30"/>
    </row>
    <row r="351" ht="12.75">
      <c r="K351" s="30"/>
    </row>
    <row r="352" ht="12.75">
      <c r="K352" s="30"/>
    </row>
    <row r="353" ht="12.75">
      <c r="K353" s="30"/>
    </row>
    <row r="354" ht="12.75">
      <c r="K354" s="30"/>
    </row>
    <row r="355" ht="12.75">
      <c r="K355" s="30"/>
    </row>
    <row r="356" ht="12.75">
      <c r="K356" s="30"/>
    </row>
    <row r="357" ht="12.75">
      <c r="K357" s="30"/>
    </row>
    <row r="358" ht="12.75">
      <c r="K358" s="30"/>
    </row>
    <row r="359" ht="12.75">
      <c r="K359" s="30"/>
    </row>
    <row r="360" ht="12.75">
      <c r="K360" s="30"/>
    </row>
    <row r="361" ht="12.75">
      <c r="K361" s="30"/>
    </row>
    <row r="362" ht="12.75">
      <c r="K362" s="30"/>
    </row>
    <row r="363" ht="12.75">
      <c r="K363" s="30"/>
    </row>
    <row r="364" ht="12.75">
      <c r="K364" s="30"/>
    </row>
    <row r="365" ht="12.75">
      <c r="K365" s="30"/>
    </row>
    <row r="366" ht="12.75">
      <c r="K366" s="30"/>
    </row>
    <row r="367" ht="12.75">
      <c r="K367" s="30"/>
    </row>
    <row r="368" ht="12.75">
      <c r="K368" s="30"/>
    </row>
    <row r="369" ht="12.75">
      <c r="K369" s="30"/>
    </row>
    <row r="370" ht="12.75">
      <c r="K370" s="30"/>
    </row>
    <row r="371" ht="12.75">
      <c r="K371" s="30"/>
    </row>
    <row r="372" ht="12.75">
      <c r="K372" s="30"/>
    </row>
    <row r="373" ht="12.75">
      <c r="K373" s="30"/>
    </row>
    <row r="374" ht="12.75">
      <c r="K374" s="30"/>
    </row>
    <row r="375" ht="12.75">
      <c r="K375" s="30"/>
    </row>
    <row r="376" ht="12.75">
      <c r="K376" s="30"/>
    </row>
    <row r="377" ht="12.75">
      <c r="K377" s="30"/>
    </row>
    <row r="378" ht="12.75">
      <c r="K378" s="30"/>
    </row>
    <row r="379" ht="12.75">
      <c r="K379" s="30"/>
    </row>
    <row r="380" ht="12.75">
      <c r="K380" s="30"/>
    </row>
    <row r="381" ht="12.75">
      <c r="K381" s="30"/>
    </row>
    <row r="382" ht="12.75">
      <c r="K382" s="30"/>
    </row>
    <row r="383" ht="12.75">
      <c r="K383" s="30"/>
    </row>
    <row r="384" ht="12.75">
      <c r="K384" s="30"/>
    </row>
    <row r="385" ht="12.75">
      <c r="K385" s="30"/>
    </row>
    <row r="386" ht="12.75">
      <c r="K386" s="30"/>
    </row>
    <row r="387" ht="12.75">
      <c r="K387" s="30"/>
    </row>
    <row r="388" ht="12.75">
      <c r="K388" s="30"/>
    </row>
    <row r="389" ht="12.75">
      <c r="K389" s="30"/>
    </row>
    <row r="390" ht="12.75">
      <c r="K390" s="30"/>
    </row>
    <row r="391" ht="12.75">
      <c r="K391" s="30"/>
    </row>
    <row r="392" ht="12.75">
      <c r="K392" s="30"/>
    </row>
    <row r="393" ht="12.75">
      <c r="K393" s="30"/>
    </row>
    <row r="394" ht="12.75">
      <c r="K394" s="30"/>
    </row>
    <row r="395" ht="12.75">
      <c r="K395" s="30"/>
    </row>
    <row r="396" ht="12.75">
      <c r="K396" s="30"/>
    </row>
    <row r="397" ht="12.75">
      <c r="K397" s="30"/>
    </row>
    <row r="398" ht="12.75">
      <c r="K398" s="30"/>
    </row>
    <row r="399" ht="12.75">
      <c r="K399" s="30"/>
    </row>
    <row r="400" ht="12.75">
      <c r="K400" s="30"/>
    </row>
    <row r="401" ht="12.75">
      <c r="K401" s="30"/>
    </row>
    <row r="402" ht="12.75">
      <c r="K402" s="30"/>
    </row>
    <row r="403" ht="12.75">
      <c r="K403" s="30"/>
    </row>
    <row r="404" ht="12.75">
      <c r="K404" s="30"/>
    </row>
    <row r="405" ht="12.75">
      <c r="K405" s="30"/>
    </row>
    <row r="406" ht="12.75">
      <c r="K406" s="30"/>
    </row>
    <row r="407" ht="12.75">
      <c r="K407" s="30"/>
    </row>
    <row r="408" ht="12.75">
      <c r="K408" s="30"/>
    </row>
    <row r="409" ht="12.75">
      <c r="K409" s="30"/>
    </row>
    <row r="410" ht="12.75">
      <c r="K410" s="30"/>
    </row>
    <row r="411" ht="12.75">
      <c r="K411" s="30"/>
    </row>
    <row r="412" ht="12.75">
      <c r="K412" s="30"/>
    </row>
    <row r="413" ht="12.75">
      <c r="K413" s="30"/>
    </row>
    <row r="414" ht="12.75">
      <c r="K414" s="30"/>
    </row>
    <row r="415" ht="12.75">
      <c r="K415" s="30"/>
    </row>
    <row r="416" ht="12.75">
      <c r="K416" s="30"/>
    </row>
    <row r="417" ht="12.75">
      <c r="K417" s="30"/>
    </row>
    <row r="418" ht="12.75">
      <c r="K418" s="30"/>
    </row>
    <row r="419" ht="12.75">
      <c r="K419" s="30"/>
    </row>
    <row r="420" ht="12.75">
      <c r="K420" s="30"/>
    </row>
    <row r="421" ht="12.75">
      <c r="K421" s="30"/>
    </row>
    <row r="422" ht="12.75">
      <c r="K422" s="30"/>
    </row>
    <row r="423" ht="12.75">
      <c r="K423" s="30"/>
    </row>
    <row r="424" ht="12.75">
      <c r="K424" s="30"/>
    </row>
    <row r="425" ht="12.75">
      <c r="K425" s="30"/>
    </row>
    <row r="426" ht="12.75">
      <c r="K426" s="30"/>
    </row>
    <row r="427" ht="12.75">
      <c r="K427" s="30"/>
    </row>
    <row r="428" ht="12.75">
      <c r="K428" s="30"/>
    </row>
    <row r="429" ht="12.75">
      <c r="K429" s="30"/>
    </row>
    <row r="430" ht="12.75">
      <c r="K430" s="30"/>
    </row>
    <row r="431" ht="12.75">
      <c r="K431" s="30"/>
    </row>
    <row r="432" ht="12.75">
      <c r="K432" s="30"/>
    </row>
    <row r="433" ht="12.75">
      <c r="K433" s="30"/>
    </row>
    <row r="434" ht="12.75">
      <c r="K434" s="30"/>
    </row>
    <row r="435" ht="12.75">
      <c r="K435" s="30"/>
    </row>
    <row r="436" ht="12.75">
      <c r="K436" s="30"/>
    </row>
    <row r="437" ht="12.75">
      <c r="K437" s="30"/>
    </row>
    <row r="438" ht="12.75">
      <c r="K438" s="30"/>
    </row>
    <row r="439" ht="12.75">
      <c r="K439" s="30"/>
    </row>
    <row r="440" ht="12.75">
      <c r="K440" s="30"/>
    </row>
    <row r="441" ht="12.75">
      <c r="K441" s="30"/>
    </row>
    <row r="442" ht="12.75">
      <c r="K442" s="30"/>
    </row>
    <row r="443" ht="12.75">
      <c r="K443" s="30"/>
    </row>
    <row r="444" ht="12.75">
      <c r="K444" s="30"/>
    </row>
    <row r="445" ht="12.75">
      <c r="K445" s="30"/>
    </row>
    <row r="446" ht="12.75">
      <c r="K446" s="30"/>
    </row>
    <row r="447" ht="12.75">
      <c r="K447" s="30"/>
    </row>
    <row r="448" ht="12.75">
      <c r="K448" s="30"/>
    </row>
    <row r="449" ht="12.75">
      <c r="K449" s="30"/>
    </row>
    <row r="450" ht="12.75">
      <c r="K450" s="30"/>
    </row>
    <row r="451" ht="12.75">
      <c r="K451" s="30"/>
    </row>
    <row r="452" ht="12.75">
      <c r="K452" s="30"/>
    </row>
    <row r="453" ht="12.75">
      <c r="K453" s="30"/>
    </row>
    <row r="454" ht="12.75">
      <c r="K454" s="30"/>
    </row>
    <row r="455" ht="12.75">
      <c r="K455" s="30"/>
    </row>
    <row r="456" ht="12.75">
      <c r="K456" s="30"/>
    </row>
    <row r="457" ht="12.75">
      <c r="K457" s="30"/>
    </row>
    <row r="458" ht="12.75">
      <c r="K458" s="30"/>
    </row>
    <row r="459" ht="12.75">
      <c r="K459" s="30"/>
    </row>
    <row r="460" ht="12.75">
      <c r="K460" s="30"/>
    </row>
    <row r="461" ht="12.75">
      <c r="K461" s="30"/>
    </row>
    <row r="462" ht="12.75">
      <c r="K462" s="30"/>
    </row>
    <row r="463" ht="12.75">
      <c r="K463" s="30"/>
    </row>
    <row r="464" ht="12.75">
      <c r="K464" s="30"/>
    </row>
    <row r="465" ht="12.75">
      <c r="K465" s="30"/>
    </row>
    <row r="466" ht="12.75">
      <c r="K466" s="30"/>
    </row>
    <row r="467" ht="12.75">
      <c r="K467" s="30"/>
    </row>
    <row r="468" ht="12.75">
      <c r="K468" s="30"/>
    </row>
    <row r="469" ht="12.75">
      <c r="K469" s="30"/>
    </row>
    <row r="470" ht="12.75">
      <c r="K470" s="30"/>
    </row>
    <row r="471" ht="12.75">
      <c r="K471" s="30"/>
    </row>
    <row r="472" ht="12.75">
      <c r="K472" s="30"/>
    </row>
    <row r="473" ht="12.75">
      <c r="K473" s="30"/>
    </row>
    <row r="474" ht="12.75">
      <c r="K474" s="30"/>
    </row>
    <row r="475" ht="12.75">
      <c r="K475" s="30"/>
    </row>
    <row r="476" ht="12.75">
      <c r="K476" s="30"/>
    </row>
    <row r="477" ht="12.75">
      <c r="K477" s="30"/>
    </row>
    <row r="478" ht="12.75">
      <c r="K478" s="30"/>
    </row>
    <row r="479" ht="12.75">
      <c r="K479" s="30"/>
    </row>
    <row r="480" ht="12.75">
      <c r="K480" s="30"/>
    </row>
    <row r="481" ht="12.75">
      <c r="K481" s="30"/>
    </row>
    <row r="482" ht="12.75">
      <c r="K482" s="30"/>
    </row>
    <row r="483" ht="12.75">
      <c r="K483" s="30"/>
    </row>
    <row r="484" ht="12.75">
      <c r="K484" s="30"/>
    </row>
    <row r="485" ht="12.75">
      <c r="K485" s="30"/>
    </row>
    <row r="486" ht="12.75">
      <c r="K486" s="30"/>
    </row>
    <row r="487" ht="12.75">
      <c r="K487" s="30"/>
    </row>
    <row r="488" ht="12.75">
      <c r="K488" s="30"/>
    </row>
    <row r="489" ht="12.75">
      <c r="K489" s="30"/>
    </row>
    <row r="490" ht="12.75">
      <c r="K490" s="30"/>
    </row>
    <row r="491" ht="12.75">
      <c r="K491" s="30"/>
    </row>
    <row r="492" ht="12.75">
      <c r="K492" s="30"/>
    </row>
    <row r="493" ht="12.75">
      <c r="K493" s="30"/>
    </row>
    <row r="494" ht="12.75">
      <c r="K494" s="30"/>
    </row>
    <row r="495" ht="12.75">
      <c r="K495" s="30"/>
    </row>
    <row r="496" ht="12.75">
      <c r="K496" s="30"/>
    </row>
    <row r="497" ht="12.75">
      <c r="K497" s="30"/>
    </row>
    <row r="498" ht="12.75">
      <c r="K498" s="30"/>
    </row>
    <row r="499" ht="12.75">
      <c r="K499" s="30"/>
    </row>
    <row r="500" ht="12.75">
      <c r="K500" s="30"/>
    </row>
    <row r="501" ht="12.75">
      <c r="K501" s="30"/>
    </row>
    <row r="502" ht="12.75">
      <c r="K502" s="30"/>
    </row>
    <row r="503" ht="12.75">
      <c r="K503" s="30"/>
    </row>
    <row r="504" ht="12.75">
      <c r="K504" s="30"/>
    </row>
    <row r="505" ht="12.75">
      <c r="K505" s="30"/>
    </row>
    <row r="506" ht="12.75">
      <c r="K506" s="30"/>
    </row>
    <row r="507" ht="12.75">
      <c r="K507" s="30"/>
    </row>
    <row r="508" ht="12.75">
      <c r="K508" s="30"/>
    </row>
    <row r="509" ht="12.75">
      <c r="K509" s="30"/>
    </row>
    <row r="510" ht="12.75">
      <c r="K510" s="30"/>
    </row>
    <row r="511" ht="12.75">
      <c r="K511" s="30"/>
    </row>
    <row r="512" ht="12.75">
      <c r="K512" s="30"/>
    </row>
    <row r="513" ht="12.75">
      <c r="K513" s="30"/>
    </row>
    <row r="514" ht="12.75">
      <c r="K514" s="30"/>
    </row>
    <row r="515" ht="12.75">
      <c r="K515" s="30"/>
    </row>
    <row r="516" ht="12.75">
      <c r="K516" s="30"/>
    </row>
    <row r="517" ht="12.75">
      <c r="K517" s="30"/>
    </row>
    <row r="518" ht="12.75">
      <c r="K518" s="30"/>
    </row>
    <row r="519" ht="12.75">
      <c r="K519" s="30"/>
    </row>
    <row r="520" ht="12.75">
      <c r="K520" s="30"/>
    </row>
    <row r="521" ht="12.75">
      <c r="K521" s="30"/>
    </row>
    <row r="522" ht="12.75">
      <c r="K522" s="30"/>
    </row>
  </sheetData>
  <sheetProtection/>
  <mergeCells count="4">
    <mergeCell ref="A4:A5"/>
    <mergeCell ref="B4:B5"/>
    <mergeCell ref="C4:K4"/>
    <mergeCell ref="J1:K1"/>
  </mergeCells>
  <printOptions/>
  <pageMargins left="0.75" right="0.75" top="0.5" bottom="1" header="0.3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PageLayoutView="0" workbookViewId="0" topLeftCell="A1">
      <selection activeCell="C10" sqref="C10:I40"/>
    </sheetView>
  </sheetViews>
  <sheetFormatPr defaultColWidth="8.8515625" defaultRowHeight="12.75"/>
  <cols>
    <col min="1" max="1" width="24.8515625" style="0" customWidth="1"/>
    <col min="2" max="2" width="8.140625" style="0" customWidth="1"/>
    <col min="3" max="6" width="11.140625" style="0" bestFit="1" customWidth="1"/>
    <col min="7" max="9" width="12.7109375" style="0" bestFit="1" customWidth="1"/>
    <col min="10" max="10" width="9.421875" style="0" bestFit="1" customWidth="1"/>
    <col min="11" max="11" width="9.140625" style="0" bestFit="1" customWidth="1"/>
    <col min="12" max="12" width="10.421875" style="0" bestFit="1" customWidth="1"/>
    <col min="13" max="13" width="9.140625" style="0" bestFit="1" customWidth="1"/>
    <col min="14" max="14" width="12.421875" style="0" bestFit="1" customWidth="1"/>
    <col min="15" max="15" width="11.8515625" style="0" bestFit="1" customWidth="1"/>
  </cols>
  <sheetData>
    <row r="1" spans="1:15" ht="12.75">
      <c r="A1" s="59" t="s">
        <v>176</v>
      </c>
      <c r="N1" s="80" t="s">
        <v>127</v>
      </c>
      <c r="O1" s="80"/>
    </row>
    <row r="2" ht="12.75">
      <c r="A2" s="1" t="s">
        <v>60</v>
      </c>
    </row>
    <row r="4" spans="1:15" ht="12.75">
      <c r="A4" s="76" t="s">
        <v>0</v>
      </c>
      <c r="B4" s="76" t="s">
        <v>1</v>
      </c>
      <c r="C4" s="81"/>
      <c r="D4" s="81"/>
      <c r="E4" s="81"/>
      <c r="F4" s="81"/>
      <c r="G4" s="81"/>
      <c r="H4" s="81"/>
      <c r="I4" s="81"/>
      <c r="J4" s="81" t="s">
        <v>51</v>
      </c>
      <c r="K4" s="81"/>
      <c r="L4" s="81"/>
      <c r="M4" s="81"/>
      <c r="N4" s="81"/>
      <c r="O4" s="81"/>
    </row>
    <row r="5" spans="1:15" ht="12.75">
      <c r="A5" s="76"/>
      <c r="B5" s="76"/>
      <c r="C5" s="20" t="s">
        <v>52</v>
      </c>
      <c r="D5" s="21" t="s">
        <v>53</v>
      </c>
      <c r="E5" s="21" t="s">
        <v>54</v>
      </c>
      <c r="F5" s="21" t="s">
        <v>55</v>
      </c>
      <c r="G5" s="21" t="s">
        <v>56</v>
      </c>
      <c r="H5" s="20" t="s">
        <v>57</v>
      </c>
      <c r="I5" s="17" t="s">
        <v>12</v>
      </c>
      <c r="J5" s="20" t="s">
        <v>52</v>
      </c>
      <c r="K5" s="21" t="s">
        <v>53</v>
      </c>
      <c r="L5" s="21" t="s">
        <v>54</v>
      </c>
      <c r="M5" s="21" t="s">
        <v>55</v>
      </c>
      <c r="N5" s="21" t="s">
        <v>56</v>
      </c>
      <c r="O5" s="20" t="s">
        <v>57</v>
      </c>
    </row>
    <row r="6" spans="1:15" ht="12.75">
      <c r="A6" s="3" t="s">
        <v>14</v>
      </c>
      <c r="B6" s="3"/>
      <c r="C6" s="6">
        <v>41</v>
      </c>
      <c r="D6" s="6">
        <v>450</v>
      </c>
      <c r="E6" s="6">
        <v>257</v>
      </c>
      <c r="F6" s="6">
        <v>359</v>
      </c>
      <c r="G6" s="6">
        <v>388</v>
      </c>
      <c r="H6" s="6">
        <v>83</v>
      </c>
      <c r="I6" s="6">
        <v>1578</v>
      </c>
      <c r="J6" s="19" t="s">
        <v>47</v>
      </c>
      <c r="K6" s="19" t="s">
        <v>47</v>
      </c>
      <c r="L6" s="19" t="s">
        <v>47</v>
      </c>
      <c r="M6" s="19" t="s">
        <v>47</v>
      </c>
      <c r="N6" s="19" t="s">
        <v>47</v>
      </c>
      <c r="O6" s="19" t="s">
        <v>47</v>
      </c>
    </row>
    <row r="7" spans="1:15" ht="12.75">
      <c r="A7" s="3" t="s">
        <v>13</v>
      </c>
      <c r="B7" s="3"/>
      <c r="C7" s="6">
        <v>918.56</v>
      </c>
      <c r="D7" s="6">
        <v>2516</v>
      </c>
      <c r="E7" s="6">
        <v>2179.18</v>
      </c>
      <c r="F7" s="6">
        <v>5187.67</v>
      </c>
      <c r="G7" s="6">
        <v>12647.02</v>
      </c>
      <c r="H7" s="6">
        <v>6330.68</v>
      </c>
      <c r="I7" s="6">
        <v>29779.109999999997</v>
      </c>
      <c r="J7" s="6">
        <f>C7/C$6</f>
        <v>22.40390243902439</v>
      </c>
      <c r="K7" s="6">
        <f aca="true" t="shared" si="0" ref="K7:O8">D7/D$6</f>
        <v>5.591111111111111</v>
      </c>
      <c r="L7" s="6">
        <f t="shared" si="0"/>
        <v>8.479299610894941</v>
      </c>
      <c r="M7" s="6">
        <f t="shared" si="0"/>
        <v>14.45033426183844</v>
      </c>
      <c r="N7" s="6">
        <f t="shared" si="0"/>
        <v>32.595412371134024</v>
      </c>
      <c r="O7" s="6">
        <f t="shared" si="0"/>
        <v>76.2732530120482</v>
      </c>
    </row>
    <row r="8" spans="1:15" ht="12.75">
      <c r="A8" s="4" t="s">
        <v>39</v>
      </c>
      <c r="B8" s="5" t="s">
        <v>167</v>
      </c>
      <c r="C8" s="6">
        <v>10038538</v>
      </c>
      <c r="D8" s="6">
        <v>24810868.779999997</v>
      </c>
      <c r="E8" s="6">
        <v>19621840.54</v>
      </c>
      <c r="F8" s="6">
        <v>55376956.65</v>
      </c>
      <c r="G8" s="6">
        <v>148181357.07999998</v>
      </c>
      <c r="H8" s="6">
        <v>76489753</v>
      </c>
      <c r="I8" s="6">
        <v>334519314.05</v>
      </c>
      <c r="J8" s="6">
        <f>C8/C$6</f>
        <v>244842.39024390245</v>
      </c>
      <c r="K8" s="6">
        <f t="shared" si="0"/>
        <v>55135.26395555555</v>
      </c>
      <c r="L8" s="6">
        <f t="shared" si="0"/>
        <v>76349.5740856031</v>
      </c>
      <c r="M8" s="6">
        <f t="shared" si="0"/>
        <v>154253.36114206127</v>
      </c>
      <c r="N8" s="6">
        <f t="shared" si="0"/>
        <v>381910.7141237113</v>
      </c>
      <c r="O8" s="6">
        <f t="shared" si="0"/>
        <v>921563.2891566266</v>
      </c>
    </row>
    <row r="9" spans="1:15" ht="12.75">
      <c r="A9" s="4" t="s">
        <v>40</v>
      </c>
      <c r="B9" s="5" t="s">
        <v>167</v>
      </c>
      <c r="C9" s="6">
        <f>+ROUND(C8/C7/12,0)</f>
        <v>911</v>
      </c>
      <c r="D9" s="6">
        <f aca="true" t="shared" si="1" ref="D9:I9">+ROUND(D8/D7/12,0)</f>
        <v>822</v>
      </c>
      <c r="E9" s="6">
        <f t="shared" si="1"/>
        <v>750</v>
      </c>
      <c r="F9" s="6">
        <f t="shared" si="1"/>
        <v>890</v>
      </c>
      <c r="G9" s="6">
        <f t="shared" si="1"/>
        <v>976</v>
      </c>
      <c r="H9" s="6">
        <f t="shared" si="1"/>
        <v>1007</v>
      </c>
      <c r="I9" s="6">
        <f t="shared" si="1"/>
        <v>936</v>
      </c>
      <c r="J9" s="19" t="s">
        <v>47</v>
      </c>
      <c r="K9" s="19" t="s">
        <v>47</v>
      </c>
      <c r="L9" s="19" t="s">
        <v>47</v>
      </c>
      <c r="M9" s="19" t="s">
        <v>47</v>
      </c>
      <c r="N9" s="19" t="s">
        <v>47</v>
      </c>
      <c r="O9" s="19" t="s">
        <v>47</v>
      </c>
    </row>
    <row r="10" spans="1:15" ht="12.75">
      <c r="A10" s="4" t="s">
        <v>15</v>
      </c>
      <c r="B10" s="5" t="s">
        <v>167</v>
      </c>
      <c r="C10" s="6">
        <v>1771645</v>
      </c>
      <c r="D10" s="6">
        <v>8575581.780000001</v>
      </c>
      <c r="E10" s="6">
        <v>6935858.18</v>
      </c>
      <c r="F10" s="6">
        <v>11132095</v>
      </c>
      <c r="G10" s="6">
        <v>36758287.120000005</v>
      </c>
      <c r="H10" s="6">
        <v>22790422</v>
      </c>
      <c r="I10" s="6">
        <v>87963889.08</v>
      </c>
      <c r="J10" s="6">
        <f aca="true" t="shared" si="2" ref="J10:O10">C10/C$6</f>
        <v>43210.85365853659</v>
      </c>
      <c r="K10" s="6">
        <f t="shared" si="2"/>
        <v>19056.848400000003</v>
      </c>
      <c r="L10" s="6">
        <f t="shared" si="2"/>
        <v>26987.77501945525</v>
      </c>
      <c r="M10" s="6">
        <f t="shared" si="2"/>
        <v>31008.621169916434</v>
      </c>
      <c r="N10" s="6">
        <f t="shared" si="2"/>
        <v>94737.85340206187</v>
      </c>
      <c r="O10" s="6">
        <f t="shared" si="2"/>
        <v>274583.3975903614</v>
      </c>
    </row>
    <row r="11" spans="1:15" ht="12.75">
      <c r="A11" s="4" t="s">
        <v>16</v>
      </c>
      <c r="B11" s="5" t="s">
        <v>167</v>
      </c>
      <c r="C11" s="6">
        <v>-2196129</v>
      </c>
      <c r="D11" s="6">
        <v>-10328971.610000001</v>
      </c>
      <c r="E11" s="6">
        <v>-23295438.320000008</v>
      </c>
      <c r="F11" s="6">
        <v>-73057011.17</v>
      </c>
      <c r="G11" s="6">
        <v>-153626886.23</v>
      </c>
      <c r="H11" s="6">
        <v>-64491730.419999994</v>
      </c>
      <c r="I11" s="6">
        <v>-326996166.75</v>
      </c>
      <c r="J11" s="6">
        <f aca="true" t="shared" si="3" ref="J11:J29">C11/C$6</f>
        <v>-53564.12195121951</v>
      </c>
      <c r="K11" s="6">
        <f aca="true" t="shared" si="4" ref="K11:K29">D11/D$6</f>
        <v>-22953.270244444448</v>
      </c>
      <c r="L11" s="6">
        <f aca="true" t="shared" si="5" ref="L11:L29">E11/E$6</f>
        <v>-90643.72887159536</v>
      </c>
      <c r="M11" s="6">
        <f aca="true" t="shared" si="6" ref="M11:M29">F11/F$6</f>
        <v>-203501.4238718663</v>
      </c>
      <c r="N11" s="6">
        <f aca="true" t="shared" si="7" ref="N11:N29">G11/G$6</f>
        <v>-395945.5830670103</v>
      </c>
      <c r="O11" s="6">
        <f aca="true" t="shared" si="8" ref="O11:O29">H11/H$6</f>
        <v>-777008.8002409638</v>
      </c>
    </row>
    <row r="12" spans="1:15" ht="12.75">
      <c r="A12" s="7" t="s">
        <v>17</v>
      </c>
      <c r="B12" s="5" t="s">
        <v>167</v>
      </c>
      <c r="C12" s="6">
        <v>7387749</v>
      </c>
      <c r="D12" s="6">
        <v>26437056.14</v>
      </c>
      <c r="E12" s="6">
        <v>23573683.76</v>
      </c>
      <c r="F12" s="6">
        <v>45584728</v>
      </c>
      <c r="G12" s="6">
        <v>116691364.41</v>
      </c>
      <c r="H12" s="6">
        <v>61955003</v>
      </c>
      <c r="I12" s="6">
        <v>281629584.31</v>
      </c>
      <c r="J12" s="6">
        <f t="shared" si="3"/>
        <v>180189</v>
      </c>
      <c r="K12" s="6">
        <f t="shared" si="4"/>
        <v>58749.01364444444</v>
      </c>
      <c r="L12" s="6">
        <f t="shared" si="5"/>
        <v>91726.3959533074</v>
      </c>
      <c r="M12" s="6">
        <f t="shared" si="6"/>
        <v>126976.95821727019</v>
      </c>
      <c r="N12" s="6">
        <f t="shared" si="7"/>
        <v>300750.93920103094</v>
      </c>
      <c r="O12" s="6">
        <f t="shared" si="8"/>
        <v>746445.8192771084</v>
      </c>
    </row>
    <row r="13" spans="1:15" ht="12.75">
      <c r="A13" s="4" t="s">
        <v>22</v>
      </c>
      <c r="B13" s="5" t="s">
        <v>167</v>
      </c>
      <c r="C13" s="6">
        <v>3963910</v>
      </c>
      <c r="D13" s="6">
        <v>16753365.770000003</v>
      </c>
      <c r="E13" s="6">
        <v>29192658.580000006</v>
      </c>
      <c r="F13" s="6">
        <v>83738815.89</v>
      </c>
      <c r="G13" s="6">
        <v>189006445.31000003</v>
      </c>
      <c r="H13" s="6">
        <v>86481406.41999999</v>
      </c>
      <c r="I13" s="6">
        <v>409136601.9700001</v>
      </c>
      <c r="J13" s="6">
        <f t="shared" si="3"/>
        <v>96680.73170731707</v>
      </c>
      <c r="K13" s="6">
        <f t="shared" si="4"/>
        <v>37229.70171111112</v>
      </c>
      <c r="L13" s="6">
        <f t="shared" si="5"/>
        <v>113590.1112062257</v>
      </c>
      <c r="M13" s="6">
        <f t="shared" si="6"/>
        <v>233255.75456824512</v>
      </c>
      <c r="N13" s="6">
        <f t="shared" si="7"/>
        <v>487130.0136855671</v>
      </c>
      <c r="O13" s="6">
        <f t="shared" si="8"/>
        <v>1041944.6556626505</v>
      </c>
    </row>
    <row r="14" spans="1:15" ht="12.75">
      <c r="A14" s="4" t="s">
        <v>23</v>
      </c>
      <c r="B14" s="5" t="s">
        <v>167</v>
      </c>
      <c r="C14" s="6">
        <v>5516</v>
      </c>
      <c r="D14" s="6">
        <v>3010353</v>
      </c>
      <c r="E14" s="6">
        <v>819731</v>
      </c>
      <c r="F14" s="6">
        <v>1540183.17</v>
      </c>
      <c r="G14" s="6">
        <v>4932804.27</v>
      </c>
      <c r="H14" s="6">
        <v>1655310.49</v>
      </c>
      <c r="I14" s="6">
        <v>11963897.930000002</v>
      </c>
      <c r="J14" s="6">
        <f t="shared" si="3"/>
        <v>134.53658536585365</v>
      </c>
      <c r="K14" s="6">
        <f t="shared" si="4"/>
        <v>6689.673333333333</v>
      </c>
      <c r="L14" s="6">
        <f t="shared" si="5"/>
        <v>3189.614785992218</v>
      </c>
      <c r="M14" s="6">
        <f t="shared" si="6"/>
        <v>4290.2038161559885</v>
      </c>
      <c r="N14" s="6">
        <f t="shared" si="7"/>
        <v>12713.413067010308</v>
      </c>
      <c r="O14" s="6">
        <f t="shared" si="8"/>
        <v>19943.499879518073</v>
      </c>
    </row>
    <row r="15" spans="1:15" ht="12.75">
      <c r="A15" s="4" t="s">
        <v>24</v>
      </c>
      <c r="B15" s="5" t="s">
        <v>167</v>
      </c>
      <c r="C15" s="6">
        <v>3969426</v>
      </c>
      <c r="D15" s="6">
        <v>19763718.770000003</v>
      </c>
      <c r="E15" s="6">
        <v>30012389.580000006</v>
      </c>
      <c r="F15" s="6">
        <v>85278999.06</v>
      </c>
      <c r="G15" s="6">
        <v>193939249.58</v>
      </c>
      <c r="H15" s="6">
        <v>88136716.91</v>
      </c>
      <c r="I15" s="6">
        <v>421100499.9000001</v>
      </c>
      <c r="J15" s="6">
        <f t="shared" si="3"/>
        <v>96815.26829268293</v>
      </c>
      <c r="K15" s="6">
        <f t="shared" si="4"/>
        <v>43919.37504444445</v>
      </c>
      <c r="L15" s="6">
        <f t="shared" si="5"/>
        <v>116779.72599221792</v>
      </c>
      <c r="M15" s="6">
        <f t="shared" si="6"/>
        <v>237545.9583844011</v>
      </c>
      <c r="N15" s="6">
        <f t="shared" si="7"/>
        <v>499843.42675257736</v>
      </c>
      <c r="O15" s="6">
        <f t="shared" si="8"/>
        <v>1061888.1555421685</v>
      </c>
    </row>
    <row r="16" spans="1:15" ht="12.75">
      <c r="A16" s="4" t="s">
        <v>18</v>
      </c>
      <c r="B16" s="5" t="s">
        <v>167</v>
      </c>
      <c r="C16" s="6">
        <v>94564949</v>
      </c>
      <c r="D16" s="6">
        <v>157372355.11999997</v>
      </c>
      <c r="E16" s="6">
        <v>120152207.07</v>
      </c>
      <c r="F16" s="6">
        <v>264263439</v>
      </c>
      <c r="G16" s="6">
        <v>633962331.14</v>
      </c>
      <c r="H16" s="6">
        <v>375484057</v>
      </c>
      <c r="I16" s="6">
        <v>1645799338.33</v>
      </c>
      <c r="J16" s="6">
        <f t="shared" si="3"/>
        <v>2306462.1707317075</v>
      </c>
      <c r="K16" s="6">
        <f t="shared" si="4"/>
        <v>349716.34471111104</v>
      </c>
      <c r="L16" s="6">
        <f t="shared" si="5"/>
        <v>467518.3154474708</v>
      </c>
      <c r="M16" s="6">
        <f t="shared" si="6"/>
        <v>736109.8579387186</v>
      </c>
      <c r="N16" s="6">
        <f t="shared" si="7"/>
        <v>1633923.5338659794</v>
      </c>
      <c r="O16" s="6">
        <f t="shared" si="8"/>
        <v>4523904.301204819</v>
      </c>
    </row>
    <row r="17" spans="1:15" ht="12.75">
      <c r="A17" s="4" t="s">
        <v>19</v>
      </c>
      <c r="B17" s="5" t="s">
        <v>167</v>
      </c>
      <c r="C17" s="6">
        <v>86222561</v>
      </c>
      <c r="D17" s="6">
        <v>83894560.07</v>
      </c>
      <c r="E17" s="6">
        <v>75728372.42999999</v>
      </c>
      <c r="F17" s="6">
        <v>202050490.2</v>
      </c>
      <c r="G17" s="6">
        <v>538051007.43</v>
      </c>
      <c r="H17" s="6">
        <v>326571464</v>
      </c>
      <c r="I17" s="6">
        <v>1312518455.13</v>
      </c>
      <c r="J17" s="6">
        <f t="shared" si="3"/>
        <v>2102989.2926829266</v>
      </c>
      <c r="K17" s="6">
        <f t="shared" si="4"/>
        <v>186432.3557111111</v>
      </c>
      <c r="L17" s="6">
        <f t="shared" si="5"/>
        <v>294662.9277431906</v>
      </c>
      <c r="M17" s="6">
        <f t="shared" si="6"/>
        <v>562814.7359331476</v>
      </c>
      <c r="N17" s="6">
        <f t="shared" si="7"/>
        <v>1386729.4005927835</v>
      </c>
      <c r="O17" s="6">
        <f t="shared" si="8"/>
        <v>3934595.951807229</v>
      </c>
    </row>
    <row r="18" spans="1:15" ht="12.75">
      <c r="A18" s="4" t="s">
        <v>20</v>
      </c>
      <c r="B18" s="5" t="s">
        <v>167</v>
      </c>
      <c r="C18" s="6">
        <v>2720875</v>
      </c>
      <c r="D18" s="6">
        <v>51574556.39999999</v>
      </c>
      <c r="E18" s="6">
        <v>55557740.769999996</v>
      </c>
      <c r="F18" s="6">
        <v>131589243.31</v>
      </c>
      <c r="G18" s="6">
        <v>349129458.22999996</v>
      </c>
      <c r="H18" s="6">
        <v>181582916</v>
      </c>
      <c r="I18" s="6">
        <v>772154789.7099999</v>
      </c>
      <c r="J18" s="6">
        <f t="shared" si="3"/>
        <v>66362.80487804877</v>
      </c>
      <c r="K18" s="6">
        <f t="shared" si="4"/>
        <v>114610.12533333332</v>
      </c>
      <c r="L18" s="6">
        <f t="shared" si="5"/>
        <v>216177.97964980543</v>
      </c>
      <c r="M18" s="6">
        <f t="shared" si="6"/>
        <v>366543.8532311978</v>
      </c>
      <c r="N18" s="6">
        <f t="shared" si="7"/>
        <v>899818.1913144329</v>
      </c>
      <c r="O18" s="6">
        <f t="shared" si="8"/>
        <v>2187745.9759036144</v>
      </c>
    </row>
    <row r="19" spans="1:15" ht="12.75">
      <c r="A19" s="4" t="s">
        <v>21</v>
      </c>
      <c r="B19" s="5" t="s">
        <v>167</v>
      </c>
      <c r="C19" s="6">
        <v>70812159</v>
      </c>
      <c r="D19" s="6">
        <v>29025439.169999998</v>
      </c>
      <c r="E19" s="6">
        <v>15684080.65</v>
      </c>
      <c r="F19" s="6">
        <v>48336556.87</v>
      </c>
      <c r="G19" s="6">
        <v>185142976.35</v>
      </c>
      <c r="H19" s="6">
        <v>141063699</v>
      </c>
      <c r="I19" s="6">
        <v>490064911.04</v>
      </c>
      <c r="J19" s="6">
        <f t="shared" si="3"/>
        <v>1727125.8292682928</v>
      </c>
      <c r="K19" s="6">
        <f t="shared" si="4"/>
        <v>64500.97593333333</v>
      </c>
      <c r="L19" s="6">
        <f t="shared" si="5"/>
        <v>61027.55116731518</v>
      </c>
      <c r="M19" s="6">
        <f t="shared" si="6"/>
        <v>134642.2196935933</v>
      </c>
      <c r="N19" s="6">
        <f t="shared" si="7"/>
        <v>477172.61945876287</v>
      </c>
      <c r="O19" s="6">
        <f t="shared" si="8"/>
        <v>1699562.6385542168</v>
      </c>
    </row>
    <row r="20" spans="1:15" ht="12.75">
      <c r="A20" s="4" t="s">
        <v>41</v>
      </c>
      <c r="B20" s="5" t="s">
        <v>167</v>
      </c>
      <c r="C20" s="6">
        <v>182964189</v>
      </c>
      <c r="D20" s="6">
        <v>517722286.24999994</v>
      </c>
      <c r="E20" s="6">
        <v>311733290.77</v>
      </c>
      <c r="F20" s="6">
        <v>646479428</v>
      </c>
      <c r="G20" s="6">
        <v>1683356082.6100001</v>
      </c>
      <c r="H20" s="6">
        <v>939401632</v>
      </c>
      <c r="I20" s="6">
        <v>4281656908.63</v>
      </c>
      <c r="J20" s="6">
        <f t="shared" si="3"/>
        <v>4462541.195121951</v>
      </c>
      <c r="K20" s="6">
        <f t="shared" si="4"/>
        <v>1150493.9694444444</v>
      </c>
      <c r="L20" s="6">
        <f t="shared" si="5"/>
        <v>1212970.002996109</v>
      </c>
      <c r="M20" s="6">
        <f t="shared" si="6"/>
        <v>1800778.3509749305</v>
      </c>
      <c r="N20" s="6">
        <f t="shared" si="7"/>
        <v>4338546.604664949</v>
      </c>
      <c r="O20" s="6">
        <f t="shared" si="8"/>
        <v>11318091.951807229</v>
      </c>
    </row>
    <row r="21" spans="1:15" ht="12.75">
      <c r="A21" s="4" t="s">
        <v>36</v>
      </c>
      <c r="B21" s="5" t="s">
        <v>167</v>
      </c>
      <c r="C21" s="6">
        <v>83681572</v>
      </c>
      <c r="D21" s="6">
        <v>225654150.11</v>
      </c>
      <c r="E21" s="6">
        <v>115306426.4</v>
      </c>
      <c r="F21" s="6">
        <v>252831468</v>
      </c>
      <c r="G21" s="6">
        <v>784876064.85</v>
      </c>
      <c r="H21" s="6">
        <v>460605761</v>
      </c>
      <c r="I21" s="6">
        <v>1922955442.3600001</v>
      </c>
      <c r="J21" s="6">
        <f t="shared" si="3"/>
        <v>2041013.9512195121</v>
      </c>
      <c r="K21" s="6">
        <f t="shared" si="4"/>
        <v>501453.66691111116</v>
      </c>
      <c r="L21" s="6">
        <f t="shared" si="5"/>
        <v>448663.1377431907</v>
      </c>
      <c r="M21" s="6">
        <f t="shared" si="6"/>
        <v>704265.9275766016</v>
      </c>
      <c r="N21" s="6">
        <f t="shared" si="7"/>
        <v>2022876.4557989691</v>
      </c>
      <c r="O21" s="6">
        <f t="shared" si="8"/>
        <v>5549467</v>
      </c>
    </row>
    <row r="22" spans="1:15" ht="12.75">
      <c r="A22" s="4" t="s">
        <v>25</v>
      </c>
      <c r="B22" s="5" t="s">
        <v>26</v>
      </c>
      <c r="C22" s="6">
        <v>0</v>
      </c>
      <c r="D22" s="6">
        <v>51112.39999999997</v>
      </c>
      <c r="E22" s="6">
        <v>95614.49999999997</v>
      </c>
      <c r="F22" s="6">
        <v>266591.37</v>
      </c>
      <c r="G22" s="6">
        <v>597782.6199999996</v>
      </c>
      <c r="H22" s="6">
        <v>289188.49000000017</v>
      </c>
      <c r="I22" s="6">
        <v>1300289.38</v>
      </c>
      <c r="J22" s="6">
        <f t="shared" si="3"/>
        <v>0</v>
      </c>
      <c r="K22" s="6">
        <f t="shared" si="4"/>
        <v>113.58311111111105</v>
      </c>
      <c r="L22" s="6">
        <f t="shared" si="5"/>
        <v>372.04085603112827</v>
      </c>
      <c r="M22" s="6">
        <f t="shared" si="6"/>
        <v>742.5943454038998</v>
      </c>
      <c r="N22" s="6">
        <f t="shared" si="7"/>
        <v>1540.6768556701022</v>
      </c>
      <c r="O22" s="6">
        <f t="shared" si="8"/>
        <v>3484.1986746987973</v>
      </c>
    </row>
    <row r="23" spans="1:15" ht="12.75">
      <c r="A23" s="4" t="s">
        <v>27</v>
      </c>
      <c r="B23" s="5" t="s">
        <v>26</v>
      </c>
      <c r="C23" s="6">
        <v>0</v>
      </c>
      <c r="D23" s="6">
        <v>29610.690000000006</v>
      </c>
      <c r="E23" s="6">
        <v>58969.539999999964</v>
      </c>
      <c r="F23" s="6">
        <v>179201.72000000015</v>
      </c>
      <c r="G23" s="6">
        <v>422651.28999999986</v>
      </c>
      <c r="H23" s="6">
        <v>236189.21000000008</v>
      </c>
      <c r="I23" s="6">
        <v>926622.4500000007</v>
      </c>
      <c r="J23" s="6">
        <f t="shared" si="3"/>
        <v>0</v>
      </c>
      <c r="K23" s="6">
        <f t="shared" si="4"/>
        <v>65.80153333333335</v>
      </c>
      <c r="L23" s="6">
        <f t="shared" si="5"/>
        <v>229.45346303501933</v>
      </c>
      <c r="M23" s="6">
        <f t="shared" si="6"/>
        <v>499.1691364902511</v>
      </c>
      <c r="N23" s="6">
        <f t="shared" si="7"/>
        <v>1089.307448453608</v>
      </c>
      <c r="O23" s="6">
        <f t="shared" si="8"/>
        <v>2845.6531325301216</v>
      </c>
    </row>
    <row r="24" spans="1:15" ht="12.75">
      <c r="A24" s="4" t="s">
        <v>28</v>
      </c>
      <c r="B24" s="5" t="s">
        <v>26</v>
      </c>
      <c r="C24" s="6">
        <v>0</v>
      </c>
      <c r="D24" s="6">
        <v>14680.869999999994</v>
      </c>
      <c r="E24" s="6">
        <v>29623.11</v>
      </c>
      <c r="F24" s="6">
        <v>74781.20000000003</v>
      </c>
      <c r="G24" s="6">
        <v>150719.23999999996</v>
      </c>
      <c r="H24" s="6">
        <v>44719.30999999998</v>
      </c>
      <c r="I24" s="6">
        <v>314523.7299999999</v>
      </c>
      <c r="J24" s="6">
        <f t="shared" si="3"/>
        <v>0</v>
      </c>
      <c r="K24" s="6">
        <f t="shared" si="4"/>
        <v>32.62415555555554</v>
      </c>
      <c r="L24" s="6">
        <f t="shared" si="5"/>
        <v>115.26501945525293</v>
      </c>
      <c r="M24" s="6">
        <f t="shared" si="6"/>
        <v>208.30417827298058</v>
      </c>
      <c r="N24" s="6">
        <f t="shared" si="7"/>
        <v>388.451649484536</v>
      </c>
      <c r="O24" s="6">
        <f t="shared" si="8"/>
        <v>538.7868674698793</v>
      </c>
    </row>
    <row r="25" spans="1:15" ht="12.75">
      <c r="A25" s="4" t="s">
        <v>29</v>
      </c>
      <c r="B25" s="8" t="s">
        <v>30</v>
      </c>
      <c r="C25" s="6">
        <v>2269</v>
      </c>
      <c r="D25" s="6">
        <v>9860</v>
      </c>
      <c r="E25" s="6">
        <v>19464</v>
      </c>
      <c r="F25" s="6">
        <v>58625</v>
      </c>
      <c r="G25" s="6">
        <v>153019.61</v>
      </c>
      <c r="H25" s="6">
        <v>75379.7</v>
      </c>
      <c r="I25" s="6">
        <v>318617.31</v>
      </c>
      <c r="J25" s="6">
        <f t="shared" si="3"/>
        <v>55.34146341463415</v>
      </c>
      <c r="K25" s="6">
        <f t="shared" si="4"/>
        <v>21.91111111111111</v>
      </c>
      <c r="L25" s="6">
        <f t="shared" si="5"/>
        <v>75.73540856031128</v>
      </c>
      <c r="M25" s="6">
        <f t="shared" si="6"/>
        <v>163.3008356545961</v>
      </c>
      <c r="N25" s="6">
        <f t="shared" si="7"/>
        <v>394.38043814432984</v>
      </c>
      <c r="O25" s="6">
        <f t="shared" si="8"/>
        <v>908.189156626506</v>
      </c>
    </row>
    <row r="26" spans="1:15" ht="12.75">
      <c r="A26" s="4" t="s">
        <v>31</v>
      </c>
      <c r="B26" s="5" t="s">
        <v>30</v>
      </c>
      <c r="C26" s="6">
        <v>85776</v>
      </c>
      <c r="D26" s="6">
        <v>28986</v>
      </c>
      <c r="E26" s="6">
        <v>649</v>
      </c>
      <c r="F26" s="6">
        <v>68065</v>
      </c>
      <c r="G26" s="6">
        <v>82695</v>
      </c>
      <c r="H26" s="6">
        <v>142692</v>
      </c>
      <c r="I26" s="6">
        <v>408863</v>
      </c>
      <c r="J26" s="6">
        <f t="shared" si="3"/>
        <v>2092.0975609756097</v>
      </c>
      <c r="K26" s="6">
        <f t="shared" si="4"/>
        <v>64.41333333333333</v>
      </c>
      <c r="L26" s="6">
        <f t="shared" si="5"/>
        <v>2.5252918287937742</v>
      </c>
      <c r="M26" s="6">
        <f t="shared" si="6"/>
        <v>189.59610027855155</v>
      </c>
      <c r="N26" s="6">
        <f t="shared" si="7"/>
        <v>213.13144329896906</v>
      </c>
      <c r="O26" s="6">
        <f t="shared" si="8"/>
        <v>1719.1807228915663</v>
      </c>
    </row>
    <row r="27" spans="1:15" ht="12.75">
      <c r="A27" s="4" t="s">
        <v>32</v>
      </c>
      <c r="B27" s="5" t="s">
        <v>30</v>
      </c>
      <c r="C27" s="6">
        <v>1880</v>
      </c>
      <c r="D27" s="6">
        <v>15417</v>
      </c>
      <c r="E27" s="6">
        <v>17256</v>
      </c>
      <c r="F27" s="6">
        <v>45658</v>
      </c>
      <c r="G27" s="6">
        <v>61496</v>
      </c>
      <c r="H27" s="6">
        <v>16825</v>
      </c>
      <c r="I27" s="6">
        <v>158532</v>
      </c>
      <c r="J27" s="6">
        <f t="shared" si="3"/>
        <v>45.853658536585364</v>
      </c>
      <c r="K27" s="6">
        <f t="shared" si="4"/>
        <v>34.26</v>
      </c>
      <c r="L27" s="6">
        <f t="shared" si="5"/>
        <v>67.14396887159533</v>
      </c>
      <c r="M27" s="6">
        <f t="shared" si="6"/>
        <v>127.18105849582173</v>
      </c>
      <c r="N27" s="6">
        <f t="shared" si="7"/>
        <v>158.49484536082474</v>
      </c>
      <c r="O27" s="6">
        <f t="shared" si="8"/>
        <v>202.710843373494</v>
      </c>
    </row>
    <row r="28" spans="1:15" ht="12.75">
      <c r="A28" s="4" t="s">
        <v>33</v>
      </c>
      <c r="B28" s="8" t="s">
        <v>30</v>
      </c>
      <c r="C28" s="6">
        <v>1526989</v>
      </c>
      <c r="D28" s="6">
        <v>1083952</v>
      </c>
      <c r="E28" s="6">
        <v>113051</v>
      </c>
      <c r="F28" s="6">
        <v>383759</v>
      </c>
      <c r="G28" s="6">
        <v>191026</v>
      </c>
      <c r="H28" s="6">
        <v>404327</v>
      </c>
      <c r="I28" s="6">
        <v>3703104</v>
      </c>
      <c r="J28" s="6">
        <f t="shared" si="3"/>
        <v>37243.634146341465</v>
      </c>
      <c r="K28" s="6">
        <f t="shared" si="4"/>
        <v>2408.782222222222</v>
      </c>
      <c r="L28" s="6">
        <f t="shared" si="5"/>
        <v>439.88715953307394</v>
      </c>
      <c r="M28" s="6">
        <f t="shared" si="6"/>
        <v>1068.966573816156</v>
      </c>
      <c r="N28" s="6">
        <f t="shared" si="7"/>
        <v>492.33505154639175</v>
      </c>
      <c r="O28" s="6">
        <f t="shared" si="8"/>
        <v>4871.409638554217</v>
      </c>
    </row>
    <row r="29" spans="1:15" ht="12.75">
      <c r="A29" s="4" t="s">
        <v>34</v>
      </c>
      <c r="B29" s="8" t="s">
        <v>35</v>
      </c>
      <c r="C29" s="6">
        <v>8498.92</v>
      </c>
      <c r="D29" s="6">
        <v>2572.9899999999993</v>
      </c>
      <c r="E29" s="6">
        <v>15563.140000000001</v>
      </c>
      <c r="F29" s="6">
        <v>83615.66000000003</v>
      </c>
      <c r="G29" s="6">
        <v>391064.5200000002</v>
      </c>
      <c r="H29" s="6">
        <v>276427.08</v>
      </c>
      <c r="I29" s="6">
        <v>777742.3100000003</v>
      </c>
      <c r="J29" s="6">
        <f t="shared" si="3"/>
        <v>207.29073170731706</v>
      </c>
      <c r="K29" s="6">
        <f t="shared" si="4"/>
        <v>5.717755555555554</v>
      </c>
      <c r="L29" s="6">
        <f t="shared" si="5"/>
        <v>60.556964980544755</v>
      </c>
      <c r="M29" s="6">
        <f t="shared" si="6"/>
        <v>232.9127019498608</v>
      </c>
      <c r="N29" s="6">
        <f t="shared" si="7"/>
        <v>1007.8982474226809</v>
      </c>
      <c r="O29" s="6">
        <f t="shared" si="8"/>
        <v>3330.446746987952</v>
      </c>
    </row>
    <row r="30" spans="1:9" ht="12.75" hidden="1">
      <c r="A30" s="13" t="s">
        <v>65</v>
      </c>
      <c r="B30" s="23"/>
      <c r="C30" s="15">
        <v>0</v>
      </c>
      <c r="D30" s="16">
        <v>16834.580000000005</v>
      </c>
      <c r="E30" s="16">
        <v>31191.780000000006</v>
      </c>
      <c r="F30" s="16">
        <v>98609.45999999999</v>
      </c>
      <c r="G30" s="16">
        <v>237551.35000000033</v>
      </c>
      <c r="H30" s="16">
        <v>131743.07</v>
      </c>
      <c r="I30" s="14">
        <v>515930.2399999994</v>
      </c>
    </row>
    <row r="31" spans="1:9" ht="12.75" hidden="1">
      <c r="A31" s="13" t="s">
        <v>66</v>
      </c>
      <c r="B31" s="23"/>
      <c r="C31" s="15">
        <v>0</v>
      </c>
      <c r="D31" s="16">
        <v>8784.330000000004</v>
      </c>
      <c r="E31" s="16">
        <v>17328.25999999999</v>
      </c>
      <c r="F31" s="16">
        <v>52647.76</v>
      </c>
      <c r="G31" s="16">
        <v>131073.68000000002</v>
      </c>
      <c r="H31" s="16">
        <v>71841.71</v>
      </c>
      <c r="I31" s="14">
        <v>281675.74000000034</v>
      </c>
    </row>
    <row r="32" spans="1:9" ht="12.75" hidden="1">
      <c r="A32" s="13" t="s">
        <v>67</v>
      </c>
      <c r="B32" s="23"/>
      <c r="C32" s="15">
        <v>0</v>
      </c>
      <c r="D32" s="16">
        <v>4320.81</v>
      </c>
      <c r="E32" s="16">
        <v>7243.330000000001</v>
      </c>
      <c r="F32" s="16">
        <v>25250.730000000014</v>
      </c>
      <c r="G32" s="16">
        <v>55546.030000000006</v>
      </c>
      <c r="H32" s="16">
        <v>34924.14</v>
      </c>
      <c r="I32" s="14">
        <v>127285.03999999989</v>
      </c>
    </row>
    <row r="33" spans="1:9" ht="12.75" hidden="1">
      <c r="A33" s="13" t="s">
        <v>68</v>
      </c>
      <c r="B33" s="23"/>
      <c r="C33" s="15">
        <v>0</v>
      </c>
      <c r="D33" s="16">
        <v>5527.59</v>
      </c>
      <c r="E33" s="16">
        <v>12202.650000000003</v>
      </c>
      <c r="F33" s="16">
        <v>33300.43000000001</v>
      </c>
      <c r="G33" s="16">
        <v>86772.95999999998</v>
      </c>
      <c r="H33" s="16">
        <v>47627.73999999999</v>
      </c>
      <c r="I33" s="14">
        <v>185431.3699999999</v>
      </c>
    </row>
    <row r="34" spans="1:9" ht="12.75" hidden="1">
      <c r="A34" s="13" t="s">
        <v>69</v>
      </c>
      <c r="B34" s="23"/>
      <c r="C34" s="15">
        <v>0</v>
      </c>
      <c r="D34" s="16">
        <v>166.37</v>
      </c>
      <c r="E34" s="16">
        <v>500.67999999999995</v>
      </c>
      <c r="F34" s="16">
        <v>3211.1600000000008</v>
      </c>
      <c r="G34" s="16">
        <v>8704.520000000002</v>
      </c>
      <c r="H34" s="16">
        <v>5189.210000000001</v>
      </c>
      <c r="I34" s="14">
        <v>17771.940000000002</v>
      </c>
    </row>
    <row r="35" spans="1:9" ht="12.75" hidden="1">
      <c r="A35" s="13" t="s">
        <v>70</v>
      </c>
      <c r="B35" s="23"/>
      <c r="C35" s="15">
        <v>0</v>
      </c>
      <c r="D35" s="16">
        <v>85609.68000000002</v>
      </c>
      <c r="E35" s="16">
        <v>158106.32000000012</v>
      </c>
      <c r="F35" s="16">
        <v>536197.0300000001</v>
      </c>
      <c r="G35" s="16">
        <v>1345278.8500000008</v>
      </c>
      <c r="H35" s="16">
        <v>831938.1299999998</v>
      </c>
      <c r="I35" s="14">
        <v>2957130.009999999</v>
      </c>
    </row>
    <row r="36" spans="1:9" ht="12.75" hidden="1">
      <c r="A36" s="13" t="s">
        <v>71</v>
      </c>
      <c r="B36" s="23"/>
      <c r="C36" s="15">
        <v>0</v>
      </c>
      <c r="D36" s="16">
        <v>37177.180000000015</v>
      </c>
      <c r="E36" s="16">
        <v>76006.79999999994</v>
      </c>
      <c r="F36" s="16">
        <v>248547.33000000007</v>
      </c>
      <c r="G36" s="16">
        <v>643864.18</v>
      </c>
      <c r="H36" s="16">
        <v>386045.7600000001</v>
      </c>
      <c r="I36" s="14">
        <v>1391641.25</v>
      </c>
    </row>
    <row r="37" spans="1:9" ht="12.75" hidden="1">
      <c r="A37" s="13" t="s">
        <v>72</v>
      </c>
      <c r="B37" s="23"/>
      <c r="C37" s="15">
        <v>0</v>
      </c>
      <c r="D37" s="16">
        <v>33449.57999999998</v>
      </c>
      <c r="E37" s="16">
        <v>56251.04999999998</v>
      </c>
      <c r="F37" s="16">
        <v>209781.53999999998</v>
      </c>
      <c r="G37" s="16">
        <v>483791.5499999999</v>
      </c>
      <c r="H37" s="16">
        <v>330246.8700000001</v>
      </c>
      <c r="I37" s="14">
        <v>1113520.590000001</v>
      </c>
    </row>
    <row r="38" spans="1:9" ht="12.75" hidden="1">
      <c r="A38" s="13" t="s">
        <v>73</v>
      </c>
      <c r="B38" s="23"/>
      <c r="C38" s="15">
        <v>0</v>
      </c>
      <c r="D38" s="16">
        <v>15512.400000000001</v>
      </c>
      <c r="E38" s="16">
        <v>32742.209999999992</v>
      </c>
      <c r="F38" s="16">
        <v>92102.91999999998</v>
      </c>
      <c r="G38" s="16">
        <v>261343.2800000001</v>
      </c>
      <c r="H38" s="16">
        <v>147474.07999999996</v>
      </c>
      <c r="I38" s="14">
        <v>549174.8899999999</v>
      </c>
    </row>
    <row r="39" spans="1:9" ht="12.75" hidden="1">
      <c r="A39" s="13" t="s">
        <v>74</v>
      </c>
      <c r="B39" s="23"/>
      <c r="C39" s="15">
        <v>0</v>
      </c>
      <c r="D39" s="25">
        <v>8617.27</v>
      </c>
      <c r="E39" s="25">
        <v>29492.32</v>
      </c>
      <c r="F39" s="25">
        <v>188745.01</v>
      </c>
      <c r="G39" s="25">
        <v>528427.5800000001</v>
      </c>
      <c r="H39" s="25">
        <v>318590.42000000004</v>
      </c>
      <c r="I39" s="14">
        <v>1073872.6</v>
      </c>
    </row>
    <row r="40" spans="1:11" ht="12.75" hidden="1">
      <c r="A40" s="13" t="s">
        <v>132</v>
      </c>
      <c r="B40" s="23"/>
      <c r="C40" s="25">
        <v>364944</v>
      </c>
      <c r="D40" s="25">
        <v>234401</v>
      </c>
      <c r="E40" s="25">
        <v>946635</v>
      </c>
      <c r="F40" s="25">
        <v>5162119</v>
      </c>
      <c r="G40" s="25">
        <v>19101539</v>
      </c>
      <c r="H40" s="25">
        <v>11793921</v>
      </c>
      <c r="I40" s="25">
        <v>37603559</v>
      </c>
      <c r="J40" s="25"/>
      <c r="K40" s="25"/>
    </row>
    <row r="41" spans="1:9" ht="12.75">
      <c r="A41" s="3" t="s">
        <v>75</v>
      </c>
      <c r="B41" s="26" t="s">
        <v>79</v>
      </c>
      <c r="C41" s="27">
        <f>+IF(C30=0,0,C35/C30)</f>
        <v>0</v>
      </c>
      <c r="D41" s="27">
        <f aca="true" t="shared" si="9" ref="D41:I43">+IF(D30=0,0,D35/D30)</f>
        <v>5.08534694658257</v>
      </c>
      <c r="E41" s="27">
        <f t="shared" si="9"/>
        <v>5.068845702297211</v>
      </c>
      <c r="F41" s="27">
        <f t="shared" si="9"/>
        <v>5.437582053486554</v>
      </c>
      <c r="G41" s="27">
        <f t="shared" si="9"/>
        <v>5.663107576530291</v>
      </c>
      <c r="H41" s="27">
        <f t="shared" si="9"/>
        <v>6.314853069690875</v>
      </c>
      <c r="I41" s="27">
        <f t="shared" si="9"/>
        <v>5.731646995531803</v>
      </c>
    </row>
    <row r="42" spans="1:9" ht="12.75">
      <c r="A42" s="3" t="s">
        <v>64</v>
      </c>
      <c r="B42" s="26" t="s">
        <v>79</v>
      </c>
      <c r="C42" s="27">
        <f>+IF(C31=0,0,C36/C31)</f>
        <v>0</v>
      </c>
      <c r="D42" s="27">
        <f t="shared" si="9"/>
        <v>4.232215775135952</v>
      </c>
      <c r="E42" s="27">
        <f t="shared" si="9"/>
        <v>4.3862915260966755</v>
      </c>
      <c r="F42" s="27">
        <f t="shared" si="9"/>
        <v>4.720947861789373</v>
      </c>
      <c r="G42" s="27">
        <f t="shared" si="9"/>
        <v>4.912230891815962</v>
      </c>
      <c r="H42" s="27">
        <f t="shared" si="9"/>
        <v>5.3735602896980055</v>
      </c>
      <c r="I42" s="27">
        <f t="shared" si="9"/>
        <v>4.940579014720964</v>
      </c>
    </row>
    <row r="43" spans="1:9" ht="12.75">
      <c r="A43" s="3" t="s">
        <v>76</v>
      </c>
      <c r="B43" s="26" t="s">
        <v>79</v>
      </c>
      <c r="C43" s="27">
        <f>+IF(C32=0,0,C37/C32)</f>
        <v>0</v>
      </c>
      <c r="D43" s="27">
        <f t="shared" si="9"/>
        <v>7.741506800808176</v>
      </c>
      <c r="E43" s="27">
        <f t="shared" si="9"/>
        <v>7.765910154583593</v>
      </c>
      <c r="F43" s="27">
        <f t="shared" si="9"/>
        <v>8.307939612042894</v>
      </c>
      <c r="G43" s="27">
        <f t="shared" si="9"/>
        <v>8.709741272238535</v>
      </c>
      <c r="H43" s="27">
        <f t="shared" si="9"/>
        <v>9.456120322504724</v>
      </c>
      <c r="I43" s="27">
        <f t="shared" si="9"/>
        <v>8.74824401987855</v>
      </c>
    </row>
    <row r="44" spans="1:11" ht="12.75">
      <c r="A44" s="3" t="s">
        <v>77</v>
      </c>
      <c r="B44" s="38" t="s">
        <v>79</v>
      </c>
      <c r="C44" s="27">
        <f>+IF(C33=0,0,C38/C33)</f>
        <v>0</v>
      </c>
      <c r="D44" s="27">
        <f aca="true" t="shared" si="10" ref="D44:I44">+IF(D33=0,0,D38/D33)</f>
        <v>2.8063586481631235</v>
      </c>
      <c r="E44" s="27">
        <f t="shared" si="10"/>
        <v>2.6832048776290383</v>
      </c>
      <c r="F44" s="27">
        <f t="shared" si="10"/>
        <v>2.7658177386898597</v>
      </c>
      <c r="G44" s="27">
        <f t="shared" si="10"/>
        <v>3.011805520982575</v>
      </c>
      <c r="H44" s="27">
        <f t="shared" si="10"/>
        <v>3.0963904648845397</v>
      </c>
      <c r="I44" s="27">
        <f t="shared" si="10"/>
        <v>2.9616072512434126</v>
      </c>
      <c r="K44" s="60"/>
    </row>
    <row r="45" spans="1:9" ht="12.75">
      <c r="A45" s="3" t="s">
        <v>78</v>
      </c>
      <c r="B45" s="41" t="s">
        <v>79</v>
      </c>
      <c r="C45" s="39">
        <f>+IF(C34=0,0,C39/C34)</f>
        <v>0</v>
      </c>
      <c r="D45" s="39">
        <f aca="true" t="shared" si="11" ref="D45:I45">+IF(D34=0,0,D39/D34)</f>
        <v>51.79581655346517</v>
      </c>
      <c r="E45" s="39">
        <f t="shared" si="11"/>
        <v>58.904529839418394</v>
      </c>
      <c r="F45" s="39">
        <f t="shared" si="11"/>
        <v>58.77782795002428</v>
      </c>
      <c r="G45" s="39">
        <f t="shared" si="11"/>
        <v>60.70726243377003</v>
      </c>
      <c r="H45" s="39">
        <f t="shared" si="11"/>
        <v>61.394782635507134</v>
      </c>
      <c r="I45" s="39">
        <f t="shared" si="11"/>
        <v>60.42517586712536</v>
      </c>
    </row>
    <row r="46" spans="1:9" ht="12.75">
      <c r="A46" s="3" t="s">
        <v>129</v>
      </c>
      <c r="B46" s="26" t="s">
        <v>130</v>
      </c>
      <c r="C46" s="27">
        <f>+C29/C40*1000</f>
        <v>23.28828532596782</v>
      </c>
      <c r="D46" s="27">
        <f aca="true" t="shared" si="12" ref="D46:I46">+D29/D40*1000</f>
        <v>10.976872965559018</v>
      </c>
      <c r="E46" s="27">
        <f t="shared" si="12"/>
        <v>16.440486565571735</v>
      </c>
      <c r="F46" s="27">
        <f t="shared" si="12"/>
        <v>16.197933445548237</v>
      </c>
      <c r="G46" s="27">
        <f t="shared" si="12"/>
        <v>20.472932573652848</v>
      </c>
      <c r="H46" s="27">
        <f t="shared" si="12"/>
        <v>23.438098322008432</v>
      </c>
      <c r="I46" s="27">
        <f t="shared" si="12"/>
        <v>20.682678200752232</v>
      </c>
    </row>
    <row r="47" spans="1:9" ht="12.75">
      <c r="A47" s="3" t="s">
        <v>131</v>
      </c>
      <c r="B47" s="58" t="s">
        <v>168</v>
      </c>
      <c r="C47" s="48" t="s">
        <v>133</v>
      </c>
      <c r="D47" s="35">
        <f aca="true" t="shared" si="13" ref="D47:I47">+D11/D22</f>
        <v>-202.08347896009593</v>
      </c>
      <c r="E47" s="35">
        <f t="shared" si="13"/>
        <v>-243.63917941316447</v>
      </c>
      <c r="F47" s="35">
        <f t="shared" si="13"/>
        <v>-274.04117083760065</v>
      </c>
      <c r="G47" s="35">
        <f t="shared" si="13"/>
        <v>-256.99456807559926</v>
      </c>
      <c r="H47" s="35">
        <f t="shared" si="13"/>
        <v>-223.0093266160073</v>
      </c>
      <c r="I47" s="35">
        <f t="shared" si="13"/>
        <v>-251.4795335404493</v>
      </c>
    </row>
    <row r="48" spans="1:11" ht="12.75">
      <c r="A48" s="37"/>
      <c r="B48" s="36"/>
      <c r="C48" s="24"/>
      <c r="D48" s="24"/>
      <c r="E48" s="24"/>
      <c r="F48" s="24"/>
      <c r="G48" s="24"/>
      <c r="H48" s="24"/>
      <c r="I48" s="24"/>
      <c r="J48" s="24"/>
      <c r="K48" s="24"/>
    </row>
    <row r="49" ht="12.75">
      <c r="A49" s="45" t="s">
        <v>38</v>
      </c>
    </row>
    <row r="50" spans="1:9" ht="12.75">
      <c r="A50" s="3" t="s">
        <v>14</v>
      </c>
      <c r="B50" s="9" t="s">
        <v>37</v>
      </c>
      <c r="C50" s="10">
        <f aca="true" t="shared" si="14" ref="C50:C71">+C6/$I6</f>
        <v>0.025982256020278833</v>
      </c>
      <c r="D50" s="10">
        <f aca="true" t="shared" si="15" ref="D50:I50">+D6/$I6</f>
        <v>0.28517110266159695</v>
      </c>
      <c r="E50" s="10">
        <f t="shared" si="15"/>
        <v>0.1628643852978454</v>
      </c>
      <c r="F50" s="10">
        <f t="shared" si="15"/>
        <v>0.22750316856780736</v>
      </c>
      <c r="G50" s="10">
        <f t="shared" si="15"/>
        <v>0.2458808618504436</v>
      </c>
      <c r="H50" s="10">
        <f t="shared" si="15"/>
        <v>0.052598225602027884</v>
      </c>
      <c r="I50" s="10">
        <f t="shared" si="15"/>
        <v>1</v>
      </c>
    </row>
    <row r="51" spans="1:9" ht="12.75">
      <c r="A51" s="3" t="s">
        <v>13</v>
      </c>
      <c r="B51" s="9" t="s">
        <v>37</v>
      </c>
      <c r="C51" s="10">
        <f t="shared" si="14"/>
        <v>0.03084578417555125</v>
      </c>
      <c r="D51" s="10">
        <f aca="true" t="shared" si="16" ref="D51:I60">+D7/$I7</f>
        <v>0.08448875738730943</v>
      </c>
      <c r="E51" s="10">
        <f t="shared" si="16"/>
        <v>0.07317814400766175</v>
      </c>
      <c r="F51" s="10">
        <f t="shared" si="16"/>
        <v>0.17420500478355466</v>
      </c>
      <c r="G51" s="10">
        <f t="shared" si="16"/>
        <v>0.424694357890481</v>
      </c>
      <c r="H51" s="10">
        <f t="shared" si="16"/>
        <v>0.212587951755442</v>
      </c>
      <c r="I51" s="10">
        <f t="shared" si="16"/>
        <v>1</v>
      </c>
    </row>
    <row r="52" spans="1:9" ht="12.75">
      <c r="A52" s="4" t="s">
        <v>39</v>
      </c>
      <c r="B52" s="9" t="s">
        <v>37</v>
      </c>
      <c r="C52" s="10">
        <f t="shared" si="14"/>
        <v>0.030008844268105718</v>
      </c>
      <c r="D52" s="10">
        <f t="shared" si="16"/>
        <v>0.07416871833083923</v>
      </c>
      <c r="E52" s="10">
        <f t="shared" si="16"/>
        <v>0.05865682403338648</v>
      </c>
      <c r="F52" s="10">
        <f t="shared" si="16"/>
        <v>0.1655418815121775</v>
      </c>
      <c r="G52" s="10">
        <f t="shared" si="16"/>
        <v>0.4429680166624148</v>
      </c>
      <c r="H52" s="10">
        <f t="shared" si="16"/>
        <v>0.22865571519307615</v>
      </c>
      <c r="I52" s="10">
        <f t="shared" si="16"/>
        <v>1</v>
      </c>
    </row>
    <row r="53" spans="1:9" ht="12.75">
      <c r="A53" s="4" t="s">
        <v>40</v>
      </c>
      <c r="B53" s="9" t="s">
        <v>37</v>
      </c>
      <c r="C53" s="10">
        <f t="shared" si="14"/>
        <v>0.9732905982905983</v>
      </c>
      <c r="D53" s="10">
        <f t="shared" si="16"/>
        <v>0.8782051282051282</v>
      </c>
      <c r="E53" s="10">
        <f t="shared" si="16"/>
        <v>0.8012820512820513</v>
      </c>
      <c r="F53" s="10">
        <f t="shared" si="16"/>
        <v>0.9508547008547008</v>
      </c>
      <c r="G53" s="10">
        <f t="shared" si="16"/>
        <v>1.0427350427350428</v>
      </c>
      <c r="H53" s="10">
        <f t="shared" si="16"/>
        <v>1.0758547008547008</v>
      </c>
      <c r="I53" s="10">
        <f t="shared" si="16"/>
        <v>1</v>
      </c>
    </row>
    <row r="54" spans="1:9" ht="12.75">
      <c r="A54" s="4" t="s">
        <v>15</v>
      </c>
      <c r="B54" s="9" t="s">
        <v>37</v>
      </c>
      <c r="C54" s="10">
        <f t="shared" si="14"/>
        <v>0.020140594265775955</v>
      </c>
      <c r="D54" s="10">
        <f t="shared" si="16"/>
        <v>0.09748979802610612</v>
      </c>
      <c r="E54" s="10">
        <f t="shared" si="16"/>
        <v>0.07884892599157463</v>
      </c>
      <c r="F54" s="10">
        <f t="shared" si="16"/>
        <v>0.12655301074598646</v>
      </c>
      <c r="G54" s="10">
        <f t="shared" si="16"/>
        <v>0.4178792855164653</v>
      </c>
      <c r="H54" s="10">
        <f t="shared" si="16"/>
        <v>0.25908838545409163</v>
      </c>
      <c r="I54" s="10">
        <f t="shared" si="16"/>
        <v>1</v>
      </c>
    </row>
    <row r="55" spans="1:9" ht="12.75">
      <c r="A55" s="4" t="s">
        <v>16</v>
      </c>
      <c r="B55" s="9" t="s">
        <v>37</v>
      </c>
      <c r="C55" s="10">
        <f t="shared" si="14"/>
        <v>0.0067160695546593895</v>
      </c>
      <c r="D55" s="10">
        <f t="shared" si="16"/>
        <v>0.03158743942676509</v>
      </c>
      <c r="E55" s="10">
        <f t="shared" si="16"/>
        <v>0.07124070765578785</v>
      </c>
      <c r="F55" s="10">
        <f t="shared" si="16"/>
        <v>0.22341855531858465</v>
      </c>
      <c r="G55" s="10">
        <f t="shared" si="16"/>
        <v>0.46981249889529475</v>
      </c>
      <c r="H55" s="10">
        <f t="shared" si="16"/>
        <v>0.19722472914890826</v>
      </c>
      <c r="I55" s="10">
        <f t="shared" si="16"/>
        <v>1</v>
      </c>
    </row>
    <row r="56" spans="1:9" ht="12.75">
      <c r="A56" s="7" t="s">
        <v>17</v>
      </c>
      <c r="B56" s="9" t="s">
        <v>37</v>
      </c>
      <c r="C56" s="10">
        <f t="shared" si="14"/>
        <v>0.026232148224413932</v>
      </c>
      <c r="D56" s="10">
        <f t="shared" si="16"/>
        <v>0.09387172943769914</v>
      </c>
      <c r="E56" s="10">
        <f t="shared" si="16"/>
        <v>0.08370457179687339</v>
      </c>
      <c r="F56" s="10">
        <f t="shared" si="16"/>
        <v>0.16186058049151264</v>
      </c>
      <c r="G56" s="10">
        <f t="shared" si="16"/>
        <v>0.4143434174214934</v>
      </c>
      <c r="H56" s="10">
        <f t="shared" si="16"/>
        <v>0.2199875526280075</v>
      </c>
      <c r="I56" s="10">
        <f t="shared" si="16"/>
        <v>1</v>
      </c>
    </row>
    <row r="57" spans="1:9" ht="12.75">
      <c r="A57" s="4" t="s">
        <v>22</v>
      </c>
      <c r="B57" s="9" t="s">
        <v>37</v>
      </c>
      <c r="C57" s="10">
        <f t="shared" si="14"/>
        <v>0.009688475636043567</v>
      </c>
      <c r="D57" s="10">
        <f t="shared" si="16"/>
        <v>0.040948098237440125</v>
      </c>
      <c r="E57" s="10">
        <f t="shared" si="16"/>
        <v>0.07135186253059939</v>
      </c>
      <c r="F57" s="10">
        <f t="shared" si="16"/>
        <v>0.20467202271025398</v>
      </c>
      <c r="G57" s="10">
        <f t="shared" si="16"/>
        <v>0.46196415671423824</v>
      </c>
      <c r="H57" s="10">
        <f t="shared" si="16"/>
        <v>0.21137538417142457</v>
      </c>
      <c r="I57" s="10">
        <f t="shared" si="16"/>
        <v>1</v>
      </c>
    </row>
    <row r="58" spans="1:9" ht="12.75">
      <c r="A58" s="4" t="s">
        <v>23</v>
      </c>
      <c r="B58" s="9" t="s">
        <v>37</v>
      </c>
      <c r="C58" s="10">
        <f t="shared" si="14"/>
        <v>0.0004610537495617032</v>
      </c>
      <c r="D58" s="10">
        <f t="shared" si="16"/>
        <v>0.25161974948410476</v>
      </c>
      <c r="E58" s="10">
        <f t="shared" si="16"/>
        <v>0.06851705061311902</v>
      </c>
      <c r="F58" s="10">
        <f t="shared" si="16"/>
        <v>0.12873590020673134</v>
      </c>
      <c r="G58" s="10">
        <f t="shared" si="16"/>
        <v>0.4123074518740899</v>
      </c>
      <c r="H58" s="10">
        <f t="shared" si="16"/>
        <v>0.13835879407239307</v>
      </c>
      <c r="I58" s="10">
        <f t="shared" si="16"/>
        <v>1</v>
      </c>
    </row>
    <row r="59" spans="1:9" ht="12.75">
      <c r="A59" s="4" t="s">
        <v>24</v>
      </c>
      <c r="B59" s="9" t="s">
        <v>37</v>
      </c>
      <c r="C59" s="10">
        <f t="shared" si="14"/>
        <v>0.00942631509804104</v>
      </c>
      <c r="D59" s="10">
        <f t="shared" si="16"/>
        <v>0.046933496338031774</v>
      </c>
      <c r="E59" s="10">
        <f t="shared" si="16"/>
        <v>0.0712713226109376</v>
      </c>
      <c r="F59" s="10">
        <f t="shared" si="16"/>
        <v>0.20251459943707367</v>
      </c>
      <c r="G59" s="10">
        <f t="shared" si="16"/>
        <v>0.46055335870191394</v>
      </c>
      <c r="H59" s="10">
        <f t="shared" si="16"/>
        <v>0.20930090781400182</v>
      </c>
      <c r="I59" s="10">
        <f t="shared" si="16"/>
        <v>1</v>
      </c>
    </row>
    <row r="60" spans="1:9" ht="12.75">
      <c r="A60" s="4" t="s">
        <v>18</v>
      </c>
      <c r="B60" s="9" t="s">
        <v>37</v>
      </c>
      <c r="C60" s="10">
        <f t="shared" si="14"/>
        <v>0.05745837101621118</v>
      </c>
      <c r="D60" s="10">
        <f t="shared" si="16"/>
        <v>0.09562062121114134</v>
      </c>
      <c r="E60" s="10">
        <f t="shared" si="16"/>
        <v>0.07300538059027231</v>
      </c>
      <c r="F60" s="10">
        <f t="shared" si="16"/>
        <v>0.16056844406569595</v>
      </c>
      <c r="G60" s="10">
        <f t="shared" si="16"/>
        <v>0.38520025885007614</v>
      </c>
      <c r="H60" s="10">
        <f t="shared" si="16"/>
        <v>0.2281469242666031</v>
      </c>
      <c r="I60" s="10">
        <f t="shared" si="16"/>
        <v>1</v>
      </c>
    </row>
    <row r="61" spans="1:9" ht="12.75">
      <c r="A61" s="4" t="s">
        <v>19</v>
      </c>
      <c r="B61" s="9" t="s">
        <v>37</v>
      </c>
      <c r="C61" s="10">
        <f t="shared" si="14"/>
        <v>0.06569245610452006</v>
      </c>
      <c r="D61" s="10">
        <f aca="true" t="shared" si="17" ref="D61:I70">+D17/$I17</f>
        <v>0.0639187660501814</v>
      </c>
      <c r="E61" s="10">
        <f t="shared" si="17"/>
        <v>0.057696996285282236</v>
      </c>
      <c r="F61" s="10">
        <f t="shared" si="17"/>
        <v>0.15394106605532462</v>
      </c>
      <c r="G61" s="10">
        <f t="shared" si="17"/>
        <v>0.4099378605512316</v>
      </c>
      <c r="H61" s="10">
        <f t="shared" si="17"/>
        <v>0.24881285495345992</v>
      </c>
      <c r="I61" s="10">
        <f t="shared" si="17"/>
        <v>1</v>
      </c>
    </row>
    <row r="62" spans="1:9" ht="12.75">
      <c r="A62" s="4" t="s">
        <v>20</v>
      </c>
      <c r="B62" s="9" t="s">
        <v>37</v>
      </c>
      <c r="C62" s="10">
        <f t="shared" si="14"/>
        <v>0.0035237429544688645</v>
      </c>
      <c r="D62" s="10">
        <f t="shared" si="17"/>
        <v>0.06679302788417589</v>
      </c>
      <c r="E62" s="10">
        <f t="shared" si="17"/>
        <v>0.07195155882004689</v>
      </c>
      <c r="F62" s="10">
        <f t="shared" si="17"/>
        <v>0.17041821803555904</v>
      </c>
      <c r="G62" s="10">
        <f t="shared" si="17"/>
        <v>0.4521495727056532</v>
      </c>
      <c r="H62" s="10">
        <f t="shared" si="17"/>
        <v>0.23516387960009616</v>
      </c>
      <c r="I62" s="10">
        <f t="shared" si="17"/>
        <v>1</v>
      </c>
    </row>
    <row r="63" spans="1:9" ht="12.75">
      <c r="A63" s="4" t="s">
        <v>21</v>
      </c>
      <c r="B63" s="9" t="s">
        <v>37</v>
      </c>
      <c r="C63" s="10">
        <f t="shared" si="14"/>
        <v>0.1444954686711291</v>
      </c>
      <c r="D63" s="10">
        <f t="shared" si="17"/>
        <v>0.05922774415414306</v>
      </c>
      <c r="E63" s="10">
        <f t="shared" si="17"/>
        <v>0.03200408822724269</v>
      </c>
      <c r="F63" s="10">
        <f t="shared" si="17"/>
        <v>0.09863296837029549</v>
      </c>
      <c r="G63" s="10">
        <f t="shared" si="17"/>
        <v>0.37779276209981144</v>
      </c>
      <c r="H63" s="10">
        <f t="shared" si="17"/>
        <v>0.2878469684773781</v>
      </c>
      <c r="I63" s="10">
        <f t="shared" si="17"/>
        <v>1</v>
      </c>
    </row>
    <row r="64" spans="1:9" ht="12.75">
      <c r="A64" s="4" t="s">
        <v>41</v>
      </c>
      <c r="B64" s="11" t="s">
        <v>37</v>
      </c>
      <c r="C64" s="10">
        <f t="shared" si="14"/>
        <v>0.04273209948962094</v>
      </c>
      <c r="D64" s="10">
        <f t="shared" si="17"/>
        <v>0.12091634086946386</v>
      </c>
      <c r="E64" s="10">
        <f t="shared" si="17"/>
        <v>0.07280669549717499</v>
      </c>
      <c r="F64" s="10">
        <f t="shared" si="17"/>
        <v>0.15098814356119294</v>
      </c>
      <c r="G64" s="10">
        <f t="shared" si="17"/>
        <v>0.393155294441521</v>
      </c>
      <c r="H64" s="10">
        <f t="shared" si="17"/>
        <v>0.2194014261410263</v>
      </c>
      <c r="I64" s="10">
        <f t="shared" si="17"/>
        <v>1</v>
      </c>
    </row>
    <row r="65" spans="1:9" ht="12.75">
      <c r="A65" s="4" t="s">
        <v>36</v>
      </c>
      <c r="B65" s="11" t="s">
        <v>37</v>
      </c>
      <c r="C65" s="10">
        <f t="shared" si="14"/>
        <v>0.04351716641821897</v>
      </c>
      <c r="D65" s="10">
        <f t="shared" si="17"/>
        <v>0.1173475709000619</v>
      </c>
      <c r="E65" s="10">
        <f t="shared" si="17"/>
        <v>0.059963129597265664</v>
      </c>
      <c r="F65" s="10">
        <f t="shared" si="17"/>
        <v>0.13148066899028382</v>
      </c>
      <c r="G65" s="10">
        <f t="shared" si="17"/>
        <v>0.40816133726257287</v>
      </c>
      <c r="H65" s="10">
        <f t="shared" si="17"/>
        <v>0.23953012683159672</v>
      </c>
      <c r="I65" s="10">
        <f t="shared" si="17"/>
        <v>1</v>
      </c>
    </row>
    <row r="66" spans="1:9" ht="12.75">
      <c r="A66" s="4" t="s">
        <v>25</v>
      </c>
      <c r="B66" s="11" t="s">
        <v>37</v>
      </c>
      <c r="C66" s="10">
        <f t="shared" si="14"/>
        <v>0</v>
      </c>
      <c r="D66" s="10">
        <f t="shared" si="17"/>
        <v>0.03930848070142661</v>
      </c>
      <c r="E66" s="10">
        <f t="shared" si="17"/>
        <v>0.07353324688385902</v>
      </c>
      <c r="F66" s="10">
        <f t="shared" si="17"/>
        <v>0.20502464612915627</v>
      </c>
      <c r="G66" s="10">
        <f t="shared" si="17"/>
        <v>0.4597304486175221</v>
      </c>
      <c r="H66" s="10">
        <f t="shared" si="17"/>
        <v>0.22240317766803586</v>
      </c>
      <c r="I66" s="10">
        <f t="shared" si="17"/>
        <v>1</v>
      </c>
    </row>
    <row r="67" spans="1:9" ht="12.75">
      <c r="A67" s="4" t="s">
        <v>27</v>
      </c>
      <c r="B67" s="11" t="s">
        <v>37</v>
      </c>
      <c r="C67" s="10">
        <f t="shared" si="14"/>
        <v>0</v>
      </c>
      <c r="D67" s="10">
        <f t="shared" si="17"/>
        <v>0.03195550679783334</v>
      </c>
      <c r="E67" s="10">
        <f t="shared" si="17"/>
        <v>0.06363923084315508</v>
      </c>
      <c r="F67" s="10">
        <f t="shared" si="17"/>
        <v>0.19339237895649952</v>
      </c>
      <c r="G67" s="10">
        <f t="shared" si="17"/>
        <v>0.4561202785449452</v>
      </c>
      <c r="H67" s="10">
        <f t="shared" si="17"/>
        <v>0.2548926048575662</v>
      </c>
      <c r="I67" s="10">
        <f t="shared" si="17"/>
        <v>1</v>
      </c>
    </row>
    <row r="68" spans="1:9" ht="12.75">
      <c r="A68" s="4" t="s">
        <v>28</v>
      </c>
      <c r="B68" s="11" t="s">
        <v>37</v>
      </c>
      <c r="C68" s="10">
        <f t="shared" si="14"/>
        <v>0</v>
      </c>
      <c r="D68" s="10">
        <f t="shared" si="17"/>
        <v>0.04667650990912513</v>
      </c>
      <c r="E68" s="10">
        <f t="shared" si="17"/>
        <v>0.09418402229936676</v>
      </c>
      <c r="F68" s="10">
        <f t="shared" si="17"/>
        <v>0.23776012067515556</v>
      </c>
      <c r="G68" s="10">
        <f t="shared" si="17"/>
        <v>0.4791983104104736</v>
      </c>
      <c r="H68" s="10">
        <f t="shared" si="17"/>
        <v>0.14218103670587906</v>
      </c>
      <c r="I68" s="10">
        <f t="shared" si="17"/>
        <v>1</v>
      </c>
    </row>
    <row r="69" spans="1:9" ht="12.75">
      <c r="A69" s="4" t="s">
        <v>29</v>
      </c>
      <c r="B69" s="11" t="s">
        <v>37</v>
      </c>
      <c r="C69" s="10">
        <f t="shared" si="14"/>
        <v>0.00712139588398383</v>
      </c>
      <c r="D69" s="10">
        <f t="shared" si="17"/>
        <v>0.03094621569681823</v>
      </c>
      <c r="E69" s="10">
        <f t="shared" si="17"/>
        <v>0.06108895966763388</v>
      </c>
      <c r="F69" s="10">
        <f t="shared" si="17"/>
        <v>0.18399816381602116</v>
      </c>
      <c r="G69" s="10">
        <f t="shared" si="17"/>
        <v>0.4802614459333675</v>
      </c>
      <c r="H69" s="10">
        <f t="shared" si="17"/>
        <v>0.23658381900217537</v>
      </c>
      <c r="I69" s="10">
        <f t="shared" si="17"/>
        <v>1</v>
      </c>
    </row>
    <row r="70" spans="1:9" ht="12.75">
      <c r="A70" s="4" t="s">
        <v>31</v>
      </c>
      <c r="B70" s="9" t="s">
        <v>37</v>
      </c>
      <c r="C70" s="10">
        <f t="shared" si="14"/>
        <v>0.209791543866772</v>
      </c>
      <c r="D70" s="10">
        <f t="shared" si="17"/>
        <v>0.07089416259235978</v>
      </c>
      <c r="E70" s="10">
        <f t="shared" si="17"/>
        <v>0.0015873287629352619</v>
      </c>
      <c r="F70" s="10">
        <f t="shared" si="17"/>
        <v>0.16647385554574515</v>
      </c>
      <c r="G70" s="10">
        <f t="shared" si="17"/>
        <v>0.20225601240513327</v>
      </c>
      <c r="H70" s="10">
        <f t="shared" si="17"/>
        <v>0.34899709682705454</v>
      </c>
      <c r="I70" s="10">
        <f t="shared" si="17"/>
        <v>1</v>
      </c>
    </row>
    <row r="71" spans="1:9" ht="12.75">
      <c r="A71" s="4" t="s">
        <v>32</v>
      </c>
      <c r="B71" s="9" t="s">
        <v>37</v>
      </c>
      <c r="C71" s="10">
        <f t="shared" si="14"/>
        <v>0.01185880453157722</v>
      </c>
      <c r="D71" s="10">
        <f aca="true" t="shared" si="18" ref="D71:I71">+D27/$I27</f>
        <v>0.09724850503368405</v>
      </c>
      <c r="E71" s="10">
        <f t="shared" si="18"/>
        <v>0.10884868670047687</v>
      </c>
      <c r="F71" s="10">
        <f t="shared" si="18"/>
        <v>0.28800494537380467</v>
      </c>
      <c r="G71" s="10">
        <f t="shared" si="18"/>
        <v>0.3879090656775919</v>
      </c>
      <c r="H71" s="10">
        <f t="shared" si="18"/>
        <v>0.10612999268286528</v>
      </c>
      <c r="I71" s="10">
        <f t="shared" si="18"/>
        <v>1</v>
      </c>
    </row>
    <row r="72" spans="1:9" ht="12.75">
      <c r="A72" s="4" t="s">
        <v>33</v>
      </c>
      <c r="B72" s="9" t="s">
        <v>37</v>
      </c>
      <c r="C72" s="10">
        <f aca="true" t="shared" si="19" ref="C72:I72">+C28/$I28</f>
        <v>0.4123537983270251</v>
      </c>
      <c r="D72" s="10">
        <f t="shared" si="19"/>
        <v>0.29271443632152916</v>
      </c>
      <c r="E72" s="10">
        <f t="shared" si="19"/>
        <v>0.03052871320924284</v>
      </c>
      <c r="F72" s="10">
        <f t="shared" si="19"/>
        <v>0.10363171004649073</v>
      </c>
      <c r="G72" s="10">
        <f t="shared" si="19"/>
        <v>0.05158537270354816</v>
      </c>
      <c r="H72" s="10">
        <f t="shared" si="19"/>
        <v>0.10918596939216398</v>
      </c>
      <c r="I72" s="10">
        <f t="shared" si="19"/>
        <v>1</v>
      </c>
    </row>
    <row r="73" spans="1:9" ht="12.75">
      <c r="A73" s="4" t="s">
        <v>34</v>
      </c>
      <c r="B73" s="9" t="s">
        <v>37</v>
      </c>
      <c r="C73" s="10">
        <f aca="true" t="shared" si="20" ref="C73:I73">+C29/$I29</f>
        <v>0.010927681175015407</v>
      </c>
      <c r="D73" s="10">
        <f t="shared" si="20"/>
        <v>0.003308280862333436</v>
      </c>
      <c r="E73" s="10">
        <f t="shared" si="20"/>
        <v>0.020010663943433905</v>
      </c>
      <c r="F73" s="10">
        <f t="shared" si="20"/>
        <v>0.10751075121527078</v>
      </c>
      <c r="G73" s="10">
        <f t="shared" si="20"/>
        <v>0.5028201693180355</v>
      </c>
      <c r="H73" s="10">
        <f t="shared" si="20"/>
        <v>0.35542245348591095</v>
      </c>
      <c r="I73" s="10">
        <f t="shared" si="20"/>
        <v>1</v>
      </c>
    </row>
  </sheetData>
  <sheetProtection/>
  <mergeCells count="5">
    <mergeCell ref="N1:O1"/>
    <mergeCell ref="A4:A5"/>
    <mergeCell ref="B4:B5"/>
    <mergeCell ref="C4:I4"/>
    <mergeCell ref="J4:O4"/>
  </mergeCells>
  <printOptions/>
  <pageMargins left="0.7480314960629921" right="0.7480314960629921" top="0.68" bottom="0.73" header="0.2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C10" sqref="C10:E40"/>
    </sheetView>
  </sheetViews>
  <sheetFormatPr defaultColWidth="8.8515625" defaultRowHeight="12.75"/>
  <cols>
    <col min="1" max="1" width="24.8515625" style="0" customWidth="1"/>
    <col min="2" max="2" width="8.140625" style="0" customWidth="1"/>
    <col min="3" max="3" width="13.00390625" style="0" customWidth="1"/>
    <col min="4" max="4" width="17.421875" style="0" bestFit="1" customWidth="1"/>
    <col min="5" max="5" width="14.57421875" style="0" bestFit="1" customWidth="1"/>
    <col min="6" max="7" width="11.140625" style="0" customWidth="1"/>
    <col min="8" max="8" width="9.00390625" style="0" bestFit="1" customWidth="1"/>
  </cols>
  <sheetData>
    <row r="1" ht="12.75">
      <c r="A1" t="s">
        <v>176</v>
      </c>
    </row>
    <row r="2" ht="12.75">
      <c r="A2" s="1" t="s">
        <v>59</v>
      </c>
    </row>
    <row r="4" spans="1:7" ht="12.75">
      <c r="A4" s="76" t="s">
        <v>0</v>
      </c>
      <c r="B4" s="76" t="s">
        <v>1</v>
      </c>
      <c r="C4" s="82" t="s">
        <v>48</v>
      </c>
      <c r="D4" s="83" t="s">
        <v>174</v>
      </c>
      <c r="E4" s="82" t="s">
        <v>12</v>
      </c>
      <c r="F4" s="81" t="s">
        <v>62</v>
      </c>
      <c r="G4" s="81"/>
    </row>
    <row r="5" spans="1:7" ht="12.75">
      <c r="A5" s="76"/>
      <c r="B5" s="76"/>
      <c r="C5" s="82"/>
      <c r="D5" s="84"/>
      <c r="E5" s="82"/>
      <c r="F5" s="18" t="s">
        <v>49</v>
      </c>
      <c r="G5" s="18" t="s">
        <v>50</v>
      </c>
    </row>
    <row r="6" spans="1:7" ht="12.75">
      <c r="A6" s="3" t="s">
        <v>14</v>
      </c>
      <c r="B6" s="3"/>
      <c r="C6" s="6">
        <v>1436</v>
      </c>
      <c r="D6" s="6">
        <v>142</v>
      </c>
      <c r="E6" s="6">
        <v>1578</v>
      </c>
      <c r="F6" s="19" t="s">
        <v>47</v>
      </c>
      <c r="G6" s="19" t="s">
        <v>47</v>
      </c>
    </row>
    <row r="7" spans="1:7" ht="12.75">
      <c r="A7" s="3" t="s">
        <v>13</v>
      </c>
      <c r="B7" s="3"/>
      <c r="C7" s="6">
        <v>17465.12</v>
      </c>
      <c r="D7" s="6">
        <v>12313.99</v>
      </c>
      <c r="E7" s="6">
        <v>29779.109999999997</v>
      </c>
      <c r="F7" s="19" t="s">
        <v>47</v>
      </c>
      <c r="G7" s="19" t="s">
        <v>47</v>
      </c>
    </row>
    <row r="8" spans="1:7" ht="12.75">
      <c r="A8" s="4" t="s">
        <v>39</v>
      </c>
      <c r="B8" s="5" t="s">
        <v>167</v>
      </c>
      <c r="C8" s="6">
        <v>190517747.97000003</v>
      </c>
      <c r="D8" s="6">
        <v>144001566.07999998</v>
      </c>
      <c r="E8" s="6">
        <v>334519314.0500001</v>
      </c>
      <c r="F8" s="6">
        <f>C8/C$7</f>
        <v>10908.470595678704</v>
      </c>
      <c r="G8" s="6">
        <f>D8/D$7</f>
        <v>11694.143496949404</v>
      </c>
    </row>
    <row r="9" spans="1:7" ht="12.75">
      <c r="A9" s="4" t="s">
        <v>40</v>
      </c>
      <c r="B9" s="5" t="s">
        <v>167</v>
      </c>
      <c r="C9" s="6">
        <f>+ROUND(C8/C7/12,0)</f>
        <v>909</v>
      </c>
      <c r="D9" s="6">
        <f>+ROUND(D8/D7/12,0)</f>
        <v>975</v>
      </c>
      <c r="E9" s="6">
        <f>+ROUND(E8/E7/12,0)</f>
        <v>936</v>
      </c>
      <c r="F9" s="19" t="s">
        <v>47</v>
      </c>
      <c r="G9" s="19" t="s">
        <v>47</v>
      </c>
    </row>
    <row r="10" spans="1:7" ht="12.75">
      <c r="A10" s="4" t="s">
        <v>15</v>
      </c>
      <c r="B10" s="5" t="s">
        <v>167</v>
      </c>
      <c r="C10" s="6">
        <v>52405003.95999999</v>
      </c>
      <c r="D10" s="6">
        <v>35558885.120000005</v>
      </c>
      <c r="E10" s="6">
        <v>87963889.08</v>
      </c>
      <c r="F10" s="6">
        <f aca="true" t="shared" si="0" ref="F10:F29">C10/C$7</f>
        <v>3000.552184010187</v>
      </c>
      <c r="G10" s="6">
        <f aca="true" t="shared" si="1" ref="G10:G29">D10/D$7</f>
        <v>2887.681825306014</v>
      </c>
    </row>
    <row r="11" spans="1:7" ht="12.75">
      <c r="A11" s="4" t="s">
        <v>16</v>
      </c>
      <c r="B11" s="5" t="s">
        <v>167</v>
      </c>
      <c r="C11" s="6">
        <v>-242813550.98999998</v>
      </c>
      <c r="D11" s="6">
        <v>-84182615.76</v>
      </c>
      <c r="E11" s="6">
        <v>-326996166.75</v>
      </c>
      <c r="F11" s="6">
        <f t="shared" si="0"/>
        <v>-13902.770263817254</v>
      </c>
      <c r="G11" s="6">
        <f t="shared" si="1"/>
        <v>-6836.339461052024</v>
      </c>
    </row>
    <row r="12" spans="1:7" ht="12.75">
      <c r="A12" s="7" t="s">
        <v>17</v>
      </c>
      <c r="B12" s="5" t="s">
        <v>167</v>
      </c>
      <c r="C12" s="6">
        <v>182626223.89999998</v>
      </c>
      <c r="D12" s="6">
        <v>99003360.41</v>
      </c>
      <c r="E12" s="6">
        <v>281629584.30999994</v>
      </c>
      <c r="F12" s="6">
        <f t="shared" si="0"/>
        <v>10456.625771824069</v>
      </c>
      <c r="G12" s="6">
        <f t="shared" si="1"/>
        <v>8039.90911231859</v>
      </c>
    </row>
    <row r="13" spans="1:7" ht="12.75">
      <c r="A13" s="4" t="s">
        <v>22</v>
      </c>
      <c r="B13" s="5" t="s">
        <v>167</v>
      </c>
      <c r="C13" s="6">
        <v>291092383.7999999</v>
      </c>
      <c r="D13" s="6">
        <v>118044218.16999999</v>
      </c>
      <c r="E13" s="6">
        <v>409136601.97</v>
      </c>
      <c r="F13" s="6">
        <f t="shared" si="0"/>
        <v>16667.070355084874</v>
      </c>
      <c r="G13" s="6">
        <f t="shared" si="1"/>
        <v>9586.187593948021</v>
      </c>
    </row>
    <row r="14" spans="1:7" ht="12.75">
      <c r="A14" s="4" t="s">
        <v>23</v>
      </c>
      <c r="B14" s="5" t="s">
        <v>167</v>
      </c>
      <c r="C14" s="6">
        <v>8051070.57</v>
      </c>
      <c r="D14" s="6">
        <v>3912827.36</v>
      </c>
      <c r="E14" s="6">
        <v>11963897.93</v>
      </c>
      <c r="F14" s="6">
        <f t="shared" si="0"/>
        <v>460.97997437177645</v>
      </c>
      <c r="G14" s="6">
        <f t="shared" si="1"/>
        <v>317.75463192677597</v>
      </c>
    </row>
    <row r="15" spans="1:7" ht="12.75">
      <c r="A15" s="4" t="s">
        <v>24</v>
      </c>
      <c r="B15" s="5" t="s">
        <v>167</v>
      </c>
      <c r="C15" s="6">
        <v>299143454.3699999</v>
      </c>
      <c r="D15" s="6">
        <v>121957045.53</v>
      </c>
      <c r="E15" s="6">
        <v>421100499.9</v>
      </c>
      <c r="F15" s="6">
        <f t="shared" si="0"/>
        <v>17128.050329456648</v>
      </c>
      <c r="G15" s="6">
        <f t="shared" si="1"/>
        <v>9903.942225874798</v>
      </c>
    </row>
    <row r="16" spans="1:7" ht="12.75">
      <c r="A16" s="4" t="s">
        <v>18</v>
      </c>
      <c r="B16" s="5" t="s">
        <v>167</v>
      </c>
      <c r="C16" s="6">
        <v>990808158.1899999</v>
      </c>
      <c r="D16" s="6">
        <v>654991180.14</v>
      </c>
      <c r="E16" s="6">
        <v>1645799338.3300002</v>
      </c>
      <c r="F16" s="6">
        <f t="shared" si="0"/>
        <v>56730.681391825536</v>
      </c>
      <c r="G16" s="6">
        <f t="shared" si="1"/>
        <v>53190.816310554095</v>
      </c>
    </row>
    <row r="17" spans="1:7" ht="12.75">
      <c r="A17" s="4" t="s">
        <v>19</v>
      </c>
      <c r="B17" s="5" t="s">
        <v>167</v>
      </c>
      <c r="C17" s="6">
        <v>801808290.17</v>
      </c>
      <c r="D17" s="6">
        <v>510710164.96</v>
      </c>
      <c r="E17" s="6">
        <v>1312518455.13</v>
      </c>
      <c r="F17" s="6">
        <f t="shared" si="0"/>
        <v>45909.12001578003</v>
      </c>
      <c r="G17" s="6">
        <f t="shared" si="1"/>
        <v>41473.97918627512</v>
      </c>
    </row>
    <row r="18" spans="1:7" ht="12.75">
      <c r="A18" s="4" t="s">
        <v>20</v>
      </c>
      <c r="B18" s="5" t="s">
        <v>167</v>
      </c>
      <c r="C18" s="6">
        <v>547937638.63</v>
      </c>
      <c r="D18" s="6">
        <v>224217151.08</v>
      </c>
      <c r="E18" s="6">
        <v>772154789.7099999</v>
      </c>
      <c r="F18" s="6">
        <f t="shared" si="0"/>
        <v>31373.253583714286</v>
      </c>
      <c r="G18" s="6">
        <f t="shared" si="1"/>
        <v>18208.326552157345</v>
      </c>
    </row>
    <row r="19" spans="1:7" ht="12.75">
      <c r="A19" s="4" t="s">
        <v>21</v>
      </c>
      <c r="B19" s="5" t="s">
        <v>167</v>
      </c>
      <c r="C19" s="6">
        <v>224138465.31</v>
      </c>
      <c r="D19" s="6">
        <v>265926445.73</v>
      </c>
      <c r="E19" s="6">
        <v>490064911.03999996</v>
      </c>
      <c r="F19" s="6">
        <f t="shared" si="0"/>
        <v>12833.491284915306</v>
      </c>
      <c r="G19" s="6">
        <f t="shared" si="1"/>
        <v>21595.473581674178</v>
      </c>
    </row>
    <row r="20" spans="1:7" ht="12.75">
      <c r="A20" s="4" t="s">
        <v>41</v>
      </c>
      <c r="B20" s="5" t="s">
        <v>167</v>
      </c>
      <c r="C20" s="6">
        <v>2745211047.02</v>
      </c>
      <c r="D20" s="6">
        <v>1536445861.6100001</v>
      </c>
      <c r="E20" s="6">
        <v>4281656908.63</v>
      </c>
      <c r="F20" s="6">
        <f t="shared" si="0"/>
        <v>157182.48984375715</v>
      </c>
      <c r="G20" s="6">
        <f t="shared" si="1"/>
        <v>124772.38178770652</v>
      </c>
    </row>
    <row r="21" spans="1:7" ht="12.75">
      <c r="A21" s="4" t="s">
        <v>36</v>
      </c>
      <c r="B21" s="5" t="s">
        <v>167</v>
      </c>
      <c r="C21" s="6">
        <v>1151591513.51</v>
      </c>
      <c r="D21" s="6">
        <v>771363928.85</v>
      </c>
      <c r="E21" s="6">
        <v>1922955442.36</v>
      </c>
      <c r="F21" s="6">
        <f t="shared" si="0"/>
        <v>65936.65050741135</v>
      </c>
      <c r="G21" s="6">
        <f t="shared" si="1"/>
        <v>62641.266466027664</v>
      </c>
    </row>
    <row r="22" spans="1:7" ht="12.75">
      <c r="A22" s="4" t="s">
        <v>25</v>
      </c>
      <c r="B22" s="5" t="s">
        <v>26</v>
      </c>
      <c r="C22" s="6">
        <v>967695.629999999</v>
      </c>
      <c r="D22" s="6">
        <v>332593.7500000001</v>
      </c>
      <c r="E22" s="6">
        <v>1300289.3799999997</v>
      </c>
      <c r="F22" s="6">
        <f t="shared" si="0"/>
        <v>55.40732786261984</v>
      </c>
      <c r="G22" s="6">
        <f t="shared" si="1"/>
        <v>27.009421803980686</v>
      </c>
    </row>
    <row r="23" spans="1:7" ht="12.75">
      <c r="A23" s="4" t="s">
        <v>27</v>
      </c>
      <c r="B23" s="5" t="s">
        <v>26</v>
      </c>
      <c r="C23" s="6">
        <v>675151.8700000001</v>
      </c>
      <c r="D23" s="6">
        <v>251470.58</v>
      </c>
      <c r="E23" s="6">
        <v>926622.4500000003</v>
      </c>
      <c r="F23" s="6">
        <f t="shared" si="0"/>
        <v>38.65715609168446</v>
      </c>
      <c r="G23" s="6">
        <f t="shared" si="1"/>
        <v>20.421535180717218</v>
      </c>
    </row>
    <row r="24" spans="1:7" ht="12.75">
      <c r="A24" s="4" t="s">
        <v>28</v>
      </c>
      <c r="B24" s="5" t="s">
        <v>26</v>
      </c>
      <c r="C24" s="6">
        <v>240166.84000000003</v>
      </c>
      <c r="D24" s="6">
        <v>74356.88999999998</v>
      </c>
      <c r="E24" s="6">
        <v>314523.73000000016</v>
      </c>
      <c r="F24" s="6">
        <f t="shared" si="0"/>
        <v>13.751227589618624</v>
      </c>
      <c r="G24" s="6">
        <f t="shared" si="1"/>
        <v>6.038407534844513</v>
      </c>
    </row>
    <row r="25" spans="1:7" ht="12.75">
      <c r="A25" s="4" t="s">
        <v>29</v>
      </c>
      <c r="B25" s="8" t="s">
        <v>30</v>
      </c>
      <c r="C25" s="6">
        <v>195262.61</v>
      </c>
      <c r="D25" s="6">
        <v>123354.7</v>
      </c>
      <c r="E25" s="6">
        <v>318617.31</v>
      </c>
      <c r="F25" s="6">
        <f t="shared" si="0"/>
        <v>11.180147058823529</v>
      </c>
      <c r="G25" s="6">
        <f t="shared" si="1"/>
        <v>10.017443574341055</v>
      </c>
    </row>
    <row r="26" spans="1:7" ht="12.75">
      <c r="A26" s="4" t="s">
        <v>31</v>
      </c>
      <c r="B26" s="5" t="s">
        <v>30</v>
      </c>
      <c r="C26" s="6">
        <v>154978</v>
      </c>
      <c r="D26" s="6">
        <v>253885</v>
      </c>
      <c r="E26" s="6">
        <v>408863</v>
      </c>
      <c r="F26" s="6">
        <f t="shared" si="0"/>
        <v>8.873572010956696</v>
      </c>
      <c r="G26" s="6">
        <f t="shared" si="1"/>
        <v>20.61760647848504</v>
      </c>
    </row>
    <row r="27" spans="1:7" ht="12.75">
      <c r="A27" s="4" t="s">
        <v>32</v>
      </c>
      <c r="B27" s="5" t="s">
        <v>30</v>
      </c>
      <c r="C27" s="6">
        <v>120044</v>
      </c>
      <c r="D27" s="6">
        <v>38488</v>
      </c>
      <c r="E27" s="6">
        <v>158532</v>
      </c>
      <c r="F27" s="6">
        <f t="shared" si="0"/>
        <v>6.873356724717609</v>
      </c>
      <c r="G27" s="6">
        <f t="shared" si="1"/>
        <v>3.1255506947788656</v>
      </c>
    </row>
    <row r="28" spans="1:7" ht="12.75">
      <c r="A28" s="4" t="s">
        <v>33</v>
      </c>
      <c r="B28" s="8" t="s">
        <v>30</v>
      </c>
      <c r="C28" s="6">
        <v>1215133</v>
      </c>
      <c r="D28" s="6">
        <v>2487971</v>
      </c>
      <c r="E28" s="6">
        <v>3703104</v>
      </c>
      <c r="F28" s="6">
        <f t="shared" si="0"/>
        <v>69.57484403199062</v>
      </c>
      <c r="G28" s="6">
        <f t="shared" si="1"/>
        <v>202.0442602275948</v>
      </c>
    </row>
    <row r="29" spans="1:7" ht="12.75">
      <c r="A29" s="4" t="s">
        <v>34</v>
      </c>
      <c r="B29" s="8" t="s">
        <v>35</v>
      </c>
      <c r="C29" s="6">
        <v>332459.48999999976</v>
      </c>
      <c r="D29" s="6">
        <v>445282.8200000001</v>
      </c>
      <c r="E29" s="6">
        <v>777742.3099999995</v>
      </c>
      <c r="F29" s="6">
        <f t="shared" si="0"/>
        <v>19.03562586458036</v>
      </c>
      <c r="G29" s="6">
        <f t="shared" si="1"/>
        <v>36.1607261334466</v>
      </c>
    </row>
    <row r="30" spans="1:7" ht="0.75" customHeight="1" hidden="1">
      <c r="A30" s="22"/>
      <c r="B30" s="23"/>
      <c r="C30" s="24">
        <v>376866.84999999905</v>
      </c>
      <c r="D30" s="24">
        <v>139063.38999999998</v>
      </c>
      <c r="E30" s="24">
        <v>515930.23999999894</v>
      </c>
      <c r="F30" s="24"/>
      <c r="G30" s="24"/>
    </row>
    <row r="31" spans="1:7" ht="12.75" hidden="1">
      <c r="A31" s="22"/>
      <c r="B31" s="23"/>
      <c r="C31" s="24">
        <v>206613.39000000025</v>
      </c>
      <c r="D31" s="24">
        <v>75062.35</v>
      </c>
      <c r="E31" s="24">
        <v>281675.7400000003</v>
      </c>
      <c r="F31" s="24"/>
      <c r="G31" s="24"/>
    </row>
    <row r="32" spans="1:7" ht="12.75" hidden="1">
      <c r="A32" s="22"/>
      <c r="B32" s="23"/>
      <c r="C32" s="24">
        <v>93067.64000000001</v>
      </c>
      <c r="D32" s="24">
        <v>34217.4</v>
      </c>
      <c r="E32" s="24">
        <v>127285.03999999998</v>
      </c>
      <c r="F32" s="24"/>
      <c r="G32" s="24"/>
    </row>
    <row r="33" spans="1:7" ht="12.75" hidden="1">
      <c r="A33" s="22"/>
      <c r="B33" s="23"/>
      <c r="C33" s="24">
        <v>141042.98999999987</v>
      </c>
      <c r="D33" s="24">
        <v>44388.380000000005</v>
      </c>
      <c r="E33" s="24">
        <v>185431.36999999985</v>
      </c>
      <c r="F33" s="24"/>
      <c r="G33" s="24"/>
    </row>
    <row r="34" spans="1:7" ht="12.75" hidden="1">
      <c r="A34" s="22"/>
      <c r="B34" s="23"/>
      <c r="C34" s="24">
        <v>11360.51</v>
      </c>
      <c r="D34" s="24">
        <v>6411.430000000001</v>
      </c>
      <c r="E34" s="24">
        <v>17771.939999999995</v>
      </c>
      <c r="F34" s="24"/>
      <c r="G34" s="24"/>
    </row>
    <row r="35" spans="1:7" ht="12.75" hidden="1">
      <c r="A35" s="22"/>
      <c r="B35" s="23"/>
      <c r="C35" s="24">
        <v>2111511.6400000034</v>
      </c>
      <c r="D35" s="24">
        <v>845618.3699999999</v>
      </c>
      <c r="E35" s="24">
        <v>2957130.0100000026</v>
      </c>
      <c r="F35" s="24"/>
      <c r="G35" s="24"/>
    </row>
    <row r="36" spans="1:7" ht="12.75" hidden="1">
      <c r="A36" s="22"/>
      <c r="B36" s="23"/>
      <c r="C36" s="24">
        <v>998408.6499999996</v>
      </c>
      <c r="D36" s="24">
        <v>393232.60000000003</v>
      </c>
      <c r="E36" s="24">
        <v>1391641.25</v>
      </c>
      <c r="F36" s="24"/>
      <c r="G36" s="24"/>
    </row>
    <row r="37" spans="1:7" ht="12.75" hidden="1">
      <c r="A37" s="22"/>
      <c r="B37" s="23"/>
      <c r="C37" s="24">
        <v>801619.2900000006</v>
      </c>
      <c r="D37" s="24">
        <v>311901.3000000001</v>
      </c>
      <c r="E37" s="24">
        <v>1113520.5900000012</v>
      </c>
      <c r="F37" s="24"/>
      <c r="G37" s="24"/>
    </row>
    <row r="38" spans="1:7" ht="12.75" hidden="1">
      <c r="A38" s="22"/>
      <c r="B38" s="23"/>
      <c r="C38" s="24">
        <v>413166.31999999966</v>
      </c>
      <c r="D38" s="24">
        <v>136008.56999999995</v>
      </c>
      <c r="E38" s="24">
        <v>549174.8899999998</v>
      </c>
      <c r="F38" s="24"/>
      <c r="G38" s="24"/>
    </row>
    <row r="39" spans="1:7" ht="12.75" hidden="1">
      <c r="A39" s="22"/>
      <c r="B39" s="23"/>
      <c r="C39" s="24">
        <v>672195.0099999999</v>
      </c>
      <c r="D39" s="24">
        <v>401677.59</v>
      </c>
      <c r="E39" s="24">
        <v>1073872.6</v>
      </c>
      <c r="F39" s="24"/>
      <c r="G39" s="24"/>
    </row>
    <row r="40" spans="1:9" ht="12.75" hidden="1">
      <c r="A40" s="46" t="s">
        <v>132</v>
      </c>
      <c r="B40" s="23"/>
      <c r="C40" s="24">
        <v>17885069</v>
      </c>
      <c r="D40" s="24">
        <v>19718490</v>
      </c>
      <c r="E40" s="24">
        <v>37603559</v>
      </c>
      <c r="F40" s="24"/>
      <c r="G40" s="24"/>
      <c r="H40" s="24"/>
      <c r="I40" s="24"/>
    </row>
    <row r="41" spans="1:7" ht="12.75">
      <c r="A41" s="3" t="s">
        <v>75</v>
      </c>
      <c r="B41" s="26" t="s">
        <v>79</v>
      </c>
      <c r="C41" s="27">
        <f>+IF(C30=0,0,C35/C30)</f>
        <v>5.602805447069724</v>
      </c>
      <c r="D41" s="27">
        <f>+IF(D30=0,0,D35/D30)</f>
        <v>6.08081228280139</v>
      </c>
      <c r="E41" s="27">
        <f>+IF(E30=0,0,E35/E30)</f>
        <v>5.731646995531816</v>
      </c>
      <c r="F41" s="12"/>
      <c r="G41" s="12"/>
    </row>
    <row r="42" spans="1:7" ht="12.75">
      <c r="A42" s="3" t="s">
        <v>64</v>
      </c>
      <c r="B42" s="26" t="s">
        <v>79</v>
      </c>
      <c r="C42" s="27">
        <f aca="true" t="shared" si="2" ref="C42:E45">+IF(C31=0,0,C36/C31)</f>
        <v>4.832255305428164</v>
      </c>
      <c r="D42" s="27">
        <f t="shared" si="2"/>
        <v>5.238746189001543</v>
      </c>
      <c r="E42" s="27">
        <f t="shared" si="2"/>
        <v>4.9405790147209645</v>
      </c>
      <c r="F42" s="12"/>
      <c r="G42" s="12"/>
    </row>
    <row r="43" spans="1:7" ht="12.75">
      <c r="A43" s="3" t="s">
        <v>76</v>
      </c>
      <c r="B43" s="26" t="s">
        <v>79</v>
      </c>
      <c r="C43" s="27">
        <f t="shared" si="2"/>
        <v>8.613297704766131</v>
      </c>
      <c r="D43" s="27">
        <f t="shared" si="2"/>
        <v>9.115283452278668</v>
      </c>
      <c r="E43" s="27">
        <f t="shared" si="2"/>
        <v>8.748244019878545</v>
      </c>
      <c r="F43" s="12"/>
      <c r="G43" s="12"/>
    </row>
    <row r="44" spans="1:7" ht="12.75">
      <c r="A44" s="3" t="s">
        <v>77</v>
      </c>
      <c r="B44" s="38" t="s">
        <v>79</v>
      </c>
      <c r="C44" s="27">
        <f t="shared" si="2"/>
        <v>2.929364444131538</v>
      </c>
      <c r="D44" s="27">
        <f t="shared" si="2"/>
        <v>3.0640579809400554</v>
      </c>
      <c r="E44" s="27">
        <f t="shared" si="2"/>
        <v>2.9616072512434126</v>
      </c>
      <c r="F44" s="12"/>
      <c r="G44" s="12"/>
    </row>
    <row r="45" spans="1:7" ht="12.75">
      <c r="A45" s="3" t="s">
        <v>78</v>
      </c>
      <c r="B45" s="41" t="s">
        <v>79</v>
      </c>
      <c r="C45" s="39">
        <f t="shared" si="2"/>
        <v>59.1694395762162</v>
      </c>
      <c r="D45" s="39">
        <f t="shared" si="2"/>
        <v>62.650234035152835</v>
      </c>
      <c r="E45" s="39">
        <f t="shared" si="2"/>
        <v>60.42517586712539</v>
      </c>
      <c r="F45" s="12"/>
      <c r="G45" s="12"/>
    </row>
    <row r="46" spans="1:5" ht="12.75">
      <c r="A46" s="3" t="s">
        <v>129</v>
      </c>
      <c r="B46" s="26" t="s">
        <v>130</v>
      </c>
      <c r="C46" s="27">
        <f>+C29/C40*1000</f>
        <v>18.588661301781936</v>
      </c>
      <c r="D46" s="27">
        <f>+D29/D40*1000</f>
        <v>22.581993854499007</v>
      </c>
      <c r="E46" s="27">
        <f>+E29/E40*1000</f>
        <v>20.682678200752207</v>
      </c>
    </row>
    <row r="47" spans="1:5" ht="12.75">
      <c r="A47" s="3" t="s">
        <v>131</v>
      </c>
      <c r="B47" s="58" t="s">
        <v>168</v>
      </c>
      <c r="C47" s="35">
        <f>+C11/C22</f>
        <v>-250.91934226260818</v>
      </c>
      <c r="D47" s="35">
        <f>+D11/D22</f>
        <v>-253.10943383632429</v>
      </c>
      <c r="E47" s="35">
        <f>+E11/E22</f>
        <v>-251.47953354044935</v>
      </c>
    </row>
    <row r="48" spans="1:9" ht="12.75">
      <c r="A48" s="37"/>
      <c r="B48" s="36"/>
      <c r="C48" s="24"/>
      <c r="D48" s="24"/>
      <c r="E48" s="24"/>
      <c r="F48" s="24"/>
      <c r="G48" s="24"/>
      <c r="H48" s="24"/>
      <c r="I48" s="24"/>
    </row>
  </sheetData>
  <sheetProtection/>
  <mergeCells count="6">
    <mergeCell ref="E4:E5"/>
    <mergeCell ref="F4:G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C10" sqref="C10:N40"/>
    </sheetView>
  </sheetViews>
  <sheetFormatPr defaultColWidth="9.140625" defaultRowHeight="12.75"/>
  <cols>
    <col min="1" max="1" width="24.8515625" style="0" customWidth="1"/>
    <col min="2" max="2" width="8.140625" style="0" customWidth="1"/>
    <col min="3" max="14" width="12.57421875" style="0" customWidth="1"/>
    <col min="15" max="223" width="13.7109375" style="0" bestFit="1" customWidth="1"/>
    <col min="224" max="224" width="16.140625" style="0" bestFit="1" customWidth="1"/>
    <col min="225" max="245" width="18.140625" style="0" bestFit="1" customWidth="1"/>
  </cols>
  <sheetData>
    <row r="1" spans="1:14" ht="12.75">
      <c r="A1" s="59" t="s">
        <v>176</v>
      </c>
      <c r="M1" s="80" t="s">
        <v>128</v>
      </c>
      <c r="N1" s="80"/>
    </row>
    <row r="2" ht="12.75">
      <c r="A2" s="1" t="s">
        <v>134</v>
      </c>
    </row>
    <row r="4" spans="1:14" ht="12.75">
      <c r="A4" s="76" t="s">
        <v>0</v>
      </c>
      <c r="B4" s="76" t="s">
        <v>1</v>
      </c>
      <c r="C4" s="34"/>
      <c r="D4" s="85" t="s">
        <v>135</v>
      </c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2.75">
      <c r="A5" s="76"/>
      <c r="B5" s="76"/>
      <c r="C5" s="49">
        <v>0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ht="12.75">
      <c r="A6" s="3" t="s">
        <v>14</v>
      </c>
      <c r="B6" s="3"/>
      <c r="C6" s="6">
        <v>20</v>
      </c>
      <c r="D6" s="6">
        <v>45</v>
      </c>
      <c r="E6" s="6">
        <v>25</v>
      </c>
      <c r="F6" s="6">
        <v>23</v>
      </c>
      <c r="G6" s="6">
        <v>38</v>
      </c>
      <c r="H6" s="6">
        <v>42</v>
      </c>
      <c r="I6" s="6">
        <v>44</v>
      </c>
      <c r="J6" s="6">
        <v>62</v>
      </c>
      <c r="K6" s="6">
        <v>100</v>
      </c>
      <c r="L6" s="6">
        <v>186</v>
      </c>
      <c r="M6" s="6">
        <v>993</v>
      </c>
      <c r="N6" s="6">
        <v>1578</v>
      </c>
    </row>
    <row r="7" spans="1:14" ht="12.75">
      <c r="A7" s="3" t="s">
        <v>13</v>
      </c>
      <c r="B7" s="3"/>
      <c r="C7" s="6">
        <v>7</v>
      </c>
      <c r="D7" s="6">
        <v>999.6</v>
      </c>
      <c r="E7" s="6">
        <v>638.8299999999999</v>
      </c>
      <c r="F7" s="6">
        <v>407</v>
      </c>
      <c r="G7" s="6">
        <v>678</v>
      </c>
      <c r="H7" s="6">
        <v>1130.31</v>
      </c>
      <c r="I7" s="6">
        <v>852.5</v>
      </c>
      <c r="J7" s="6">
        <v>1389.72</v>
      </c>
      <c r="K7" s="6">
        <v>2562.8</v>
      </c>
      <c r="L7" s="6">
        <v>4155.7</v>
      </c>
      <c r="M7" s="6">
        <v>16957.65</v>
      </c>
      <c r="N7" s="6">
        <v>29779.109999999997</v>
      </c>
    </row>
    <row r="8" spans="1:14" ht="12.75">
      <c r="A8" s="4" t="s">
        <v>39</v>
      </c>
      <c r="B8" s="5" t="s">
        <v>167</v>
      </c>
      <c r="C8" s="6">
        <v>64095</v>
      </c>
      <c r="D8" s="6">
        <v>10328749</v>
      </c>
      <c r="E8" s="6">
        <v>6057843</v>
      </c>
      <c r="F8" s="6">
        <v>5368344</v>
      </c>
      <c r="G8" s="6">
        <v>7085452.36</v>
      </c>
      <c r="H8" s="6">
        <v>12913501</v>
      </c>
      <c r="I8" s="6">
        <v>8077650</v>
      </c>
      <c r="J8" s="6">
        <v>14540061.86</v>
      </c>
      <c r="K8" s="6">
        <v>28244389</v>
      </c>
      <c r="L8" s="6">
        <v>45871767.480000004</v>
      </c>
      <c r="M8" s="6">
        <v>195967461.35000002</v>
      </c>
      <c r="N8" s="6">
        <v>334519314.04999995</v>
      </c>
    </row>
    <row r="9" spans="1:14" ht="12.75">
      <c r="A9" s="4" t="s">
        <v>40</v>
      </c>
      <c r="B9" s="5" t="s">
        <v>167</v>
      </c>
      <c r="C9" s="6">
        <f>+ROUND(C8/C7/12,0)</f>
        <v>763</v>
      </c>
      <c r="D9" s="6">
        <f aca="true" t="shared" si="0" ref="D9:N9">+ROUND(D8/D7/12,0)</f>
        <v>861</v>
      </c>
      <c r="E9" s="6">
        <f t="shared" si="0"/>
        <v>790</v>
      </c>
      <c r="F9" s="6">
        <f t="shared" si="0"/>
        <v>1099</v>
      </c>
      <c r="G9" s="6">
        <f t="shared" si="0"/>
        <v>871</v>
      </c>
      <c r="H9" s="6">
        <f t="shared" si="0"/>
        <v>952</v>
      </c>
      <c r="I9" s="6">
        <f t="shared" si="0"/>
        <v>790</v>
      </c>
      <c r="J9" s="6">
        <f t="shared" si="0"/>
        <v>872</v>
      </c>
      <c r="K9" s="6">
        <f t="shared" si="0"/>
        <v>918</v>
      </c>
      <c r="L9" s="6">
        <f t="shared" si="0"/>
        <v>920</v>
      </c>
      <c r="M9" s="6">
        <f t="shared" si="0"/>
        <v>963</v>
      </c>
      <c r="N9" s="6">
        <f t="shared" si="0"/>
        <v>936</v>
      </c>
    </row>
    <row r="10" spans="1:14" ht="12.75">
      <c r="A10" s="4" t="s">
        <v>15</v>
      </c>
      <c r="B10" s="5" t="s">
        <v>167</v>
      </c>
      <c r="C10" s="6">
        <v>89318.08</v>
      </c>
      <c r="D10" s="6">
        <v>1297508</v>
      </c>
      <c r="E10" s="6">
        <v>-597817</v>
      </c>
      <c r="F10" s="6">
        <v>-11790</v>
      </c>
      <c r="G10" s="6">
        <v>2356313</v>
      </c>
      <c r="H10" s="6">
        <v>1255721</v>
      </c>
      <c r="I10" s="6">
        <v>521698.73</v>
      </c>
      <c r="J10" s="6">
        <v>480726</v>
      </c>
      <c r="K10" s="6">
        <v>5915862</v>
      </c>
      <c r="L10" s="6">
        <v>13235387.18</v>
      </c>
      <c r="M10" s="6">
        <v>63420962.089999996</v>
      </c>
      <c r="N10" s="6">
        <v>87963889.08000001</v>
      </c>
    </row>
    <row r="11" spans="1:14" ht="12.75">
      <c r="A11" s="4" t="s">
        <v>16</v>
      </c>
      <c r="B11" s="5" t="s">
        <v>167</v>
      </c>
      <c r="C11" s="6">
        <v>-364356.76999999996</v>
      </c>
      <c r="D11" s="6">
        <v>-3386439.87</v>
      </c>
      <c r="E11" s="6">
        <v>-5348850</v>
      </c>
      <c r="F11" s="6">
        <v>-2706204.85</v>
      </c>
      <c r="G11" s="6">
        <v>-4493921.62</v>
      </c>
      <c r="H11" s="6">
        <v>-12600365.55</v>
      </c>
      <c r="I11" s="6">
        <v>-10974426.2</v>
      </c>
      <c r="J11" s="6">
        <v>-19644881.8</v>
      </c>
      <c r="K11" s="6">
        <v>-27715971.74</v>
      </c>
      <c r="L11" s="6">
        <v>-49496298.61</v>
      </c>
      <c r="M11" s="6">
        <v>-190264449.73999998</v>
      </c>
      <c r="N11" s="6">
        <v>-326996166.7499998</v>
      </c>
    </row>
    <row r="12" spans="1:14" ht="12.75">
      <c r="A12" s="7" t="s">
        <v>17</v>
      </c>
      <c r="B12" s="5" t="s">
        <v>167</v>
      </c>
      <c r="C12" s="6">
        <v>64048</v>
      </c>
      <c r="D12" s="6">
        <v>9093337</v>
      </c>
      <c r="E12" s="6">
        <v>7049538</v>
      </c>
      <c r="F12" s="6">
        <v>2508707</v>
      </c>
      <c r="G12" s="6">
        <v>7835216</v>
      </c>
      <c r="H12" s="6">
        <v>13145227</v>
      </c>
      <c r="I12" s="6">
        <v>8097707.48</v>
      </c>
      <c r="J12" s="6">
        <v>13934505</v>
      </c>
      <c r="K12" s="6">
        <v>24663177</v>
      </c>
      <c r="L12" s="6">
        <v>38368448.760000005</v>
      </c>
      <c r="M12" s="6">
        <v>156869673.07</v>
      </c>
      <c r="N12" s="6">
        <v>281629584.31</v>
      </c>
    </row>
    <row r="13" spans="1:14" ht="12.75">
      <c r="A13" s="4" t="s">
        <v>22</v>
      </c>
      <c r="B13" s="5" t="s">
        <v>167</v>
      </c>
      <c r="C13" s="6">
        <v>466057.85</v>
      </c>
      <c r="D13" s="6">
        <v>4095568.41</v>
      </c>
      <c r="E13" s="6">
        <v>5122536</v>
      </c>
      <c r="F13" s="6">
        <v>3085206</v>
      </c>
      <c r="G13" s="6">
        <v>6660047.54</v>
      </c>
      <c r="H13" s="6">
        <v>13578568.92</v>
      </c>
      <c r="I13" s="6">
        <v>11194733.12</v>
      </c>
      <c r="J13" s="6">
        <v>20506773.17</v>
      </c>
      <c r="K13" s="6">
        <v>32834245.69</v>
      </c>
      <c r="L13" s="6">
        <v>60073736.919999994</v>
      </c>
      <c r="M13" s="6">
        <v>251519128.34999996</v>
      </c>
      <c r="N13" s="6">
        <v>409136601.97</v>
      </c>
    </row>
    <row r="14" spans="1:14" ht="12.75">
      <c r="A14" s="4" t="s">
        <v>23</v>
      </c>
      <c r="B14" s="5" t="s">
        <v>167</v>
      </c>
      <c r="C14" s="6">
        <v>0</v>
      </c>
      <c r="D14" s="6">
        <v>1020191</v>
      </c>
      <c r="E14" s="6">
        <v>378000</v>
      </c>
      <c r="F14" s="6">
        <v>187004</v>
      </c>
      <c r="G14" s="6">
        <v>184268</v>
      </c>
      <c r="H14" s="6">
        <v>1270366</v>
      </c>
      <c r="I14" s="6">
        <v>38462</v>
      </c>
      <c r="J14" s="6">
        <v>361452</v>
      </c>
      <c r="K14" s="6">
        <v>470284</v>
      </c>
      <c r="L14" s="6">
        <v>2967658.74</v>
      </c>
      <c r="M14" s="6">
        <v>5086212.19</v>
      </c>
      <c r="N14" s="6">
        <v>11963897.93</v>
      </c>
    </row>
    <row r="15" spans="1:14" ht="12.75">
      <c r="A15" s="4" t="s">
        <v>24</v>
      </c>
      <c r="B15" s="5" t="s">
        <v>167</v>
      </c>
      <c r="C15" s="6">
        <v>466057.85</v>
      </c>
      <c r="D15" s="6">
        <v>5115759.41</v>
      </c>
      <c r="E15" s="6">
        <v>5500536</v>
      </c>
      <c r="F15" s="6">
        <v>3272210</v>
      </c>
      <c r="G15" s="6">
        <v>6844315.54</v>
      </c>
      <c r="H15" s="6">
        <v>14848934.92</v>
      </c>
      <c r="I15" s="6">
        <v>11233195.12</v>
      </c>
      <c r="J15" s="6">
        <v>20868225.17</v>
      </c>
      <c r="K15" s="6">
        <v>33304529.69</v>
      </c>
      <c r="L15" s="6">
        <v>63041395.66</v>
      </c>
      <c r="M15" s="6">
        <v>256605340.53999996</v>
      </c>
      <c r="N15" s="6">
        <v>421100499.9000001</v>
      </c>
    </row>
    <row r="16" spans="1:14" ht="12.75">
      <c r="A16" s="4" t="s">
        <v>18</v>
      </c>
      <c r="B16" s="5" t="s">
        <v>167</v>
      </c>
      <c r="C16" s="6">
        <v>0</v>
      </c>
      <c r="D16" s="6">
        <v>78424030</v>
      </c>
      <c r="E16" s="6">
        <v>28165524</v>
      </c>
      <c r="F16" s="6">
        <v>12873861</v>
      </c>
      <c r="G16" s="6">
        <v>27934424</v>
      </c>
      <c r="H16" s="6">
        <v>50841469</v>
      </c>
      <c r="I16" s="6">
        <v>35617543.92</v>
      </c>
      <c r="J16" s="6">
        <v>66489224</v>
      </c>
      <c r="K16" s="6">
        <v>126066998</v>
      </c>
      <c r="L16" s="6">
        <v>207321537.07</v>
      </c>
      <c r="M16" s="6">
        <v>1012064727.3399999</v>
      </c>
      <c r="N16" s="6">
        <v>1645799338.3300002</v>
      </c>
    </row>
    <row r="17" spans="1:14" ht="12.75">
      <c r="A17" s="4" t="s">
        <v>19</v>
      </c>
      <c r="B17" s="5" t="s">
        <v>167</v>
      </c>
      <c r="C17" s="6">
        <v>0</v>
      </c>
      <c r="D17" s="6">
        <v>2443434.3</v>
      </c>
      <c r="E17" s="6">
        <v>4469651.2</v>
      </c>
      <c r="F17" s="6">
        <v>3395457</v>
      </c>
      <c r="G17" s="6">
        <v>9857170.53</v>
      </c>
      <c r="H17" s="6">
        <v>23136233.08</v>
      </c>
      <c r="I17" s="6">
        <v>19630904.13</v>
      </c>
      <c r="J17" s="6">
        <v>43070721</v>
      </c>
      <c r="K17" s="6">
        <v>95787596</v>
      </c>
      <c r="L17" s="6">
        <v>176827059.98</v>
      </c>
      <c r="M17" s="6">
        <v>933900227.9100001</v>
      </c>
      <c r="N17" s="6">
        <v>1312518455.13</v>
      </c>
    </row>
    <row r="18" spans="1:14" ht="12.75">
      <c r="A18" s="4" t="s">
        <v>20</v>
      </c>
      <c r="B18" s="5" t="s">
        <v>167</v>
      </c>
      <c r="C18" s="6">
        <v>0</v>
      </c>
      <c r="D18" s="6">
        <v>725892</v>
      </c>
      <c r="E18" s="6">
        <v>2624182</v>
      </c>
      <c r="F18" s="6">
        <v>2612818</v>
      </c>
      <c r="G18" s="6">
        <v>8013203.11</v>
      </c>
      <c r="H18" s="6">
        <v>15191829.15</v>
      </c>
      <c r="I18" s="6">
        <v>7725140.23</v>
      </c>
      <c r="J18" s="6">
        <v>23223460</v>
      </c>
      <c r="K18" s="6">
        <v>49076773</v>
      </c>
      <c r="L18" s="6">
        <v>97797449.41000001</v>
      </c>
      <c r="M18" s="6">
        <v>565164042.81</v>
      </c>
      <c r="N18" s="6">
        <v>772154789.7100002</v>
      </c>
    </row>
    <row r="19" spans="1:14" ht="12.75">
      <c r="A19" s="4" t="s">
        <v>21</v>
      </c>
      <c r="B19" s="5" t="s">
        <v>167</v>
      </c>
      <c r="C19" s="6">
        <v>0</v>
      </c>
      <c r="D19" s="6">
        <v>1470367</v>
      </c>
      <c r="E19" s="6">
        <v>1841630</v>
      </c>
      <c r="F19" s="6">
        <v>772639</v>
      </c>
      <c r="G19" s="6">
        <v>1841883.42</v>
      </c>
      <c r="H19" s="6">
        <v>7661619.93</v>
      </c>
      <c r="I19" s="6">
        <v>11514481.9</v>
      </c>
      <c r="J19" s="6">
        <v>19354745</v>
      </c>
      <c r="K19" s="6">
        <v>45239005</v>
      </c>
      <c r="L19" s="6">
        <v>75574143.89999999</v>
      </c>
      <c r="M19" s="6">
        <v>324794395.89</v>
      </c>
      <c r="N19" s="6">
        <v>490064911.03999996</v>
      </c>
    </row>
    <row r="20" spans="1:14" ht="12.75">
      <c r="A20" s="4" t="s">
        <v>41</v>
      </c>
      <c r="B20" s="5" t="s">
        <v>167</v>
      </c>
      <c r="C20" s="6">
        <v>2141936</v>
      </c>
      <c r="D20" s="6">
        <v>163501086</v>
      </c>
      <c r="E20" s="6">
        <v>102546904</v>
      </c>
      <c r="F20" s="6">
        <v>100836239</v>
      </c>
      <c r="G20" s="6">
        <v>136030088</v>
      </c>
      <c r="H20" s="6">
        <v>230020753</v>
      </c>
      <c r="I20" s="6">
        <v>103132688.59</v>
      </c>
      <c r="J20" s="6">
        <v>196771322</v>
      </c>
      <c r="K20" s="6">
        <v>336055329</v>
      </c>
      <c r="L20" s="6">
        <v>539152037.77</v>
      </c>
      <c r="M20" s="6">
        <v>2371468525.2699995</v>
      </c>
      <c r="N20" s="6">
        <v>4281656908.63</v>
      </c>
    </row>
    <row r="21" spans="1:14" ht="12.75">
      <c r="A21" s="4" t="s">
        <v>36</v>
      </c>
      <c r="B21" s="5" t="s">
        <v>167</v>
      </c>
      <c r="C21" s="6">
        <v>40805</v>
      </c>
      <c r="D21" s="6">
        <v>37509825</v>
      </c>
      <c r="E21" s="6">
        <v>49202051</v>
      </c>
      <c r="F21" s="6">
        <v>34754108</v>
      </c>
      <c r="G21" s="6">
        <v>31683605</v>
      </c>
      <c r="H21" s="6">
        <v>93152817</v>
      </c>
      <c r="I21" s="6">
        <v>41184632.1</v>
      </c>
      <c r="J21" s="6">
        <v>91308508</v>
      </c>
      <c r="K21" s="6">
        <v>138151159</v>
      </c>
      <c r="L21" s="6">
        <v>245110166.4</v>
      </c>
      <c r="M21" s="6">
        <v>1160857765.86</v>
      </c>
      <c r="N21" s="6">
        <v>1922955442.36</v>
      </c>
    </row>
    <row r="22" spans="1:14" ht="12.75">
      <c r="A22" s="4" t="s">
        <v>25</v>
      </c>
      <c r="B22" s="5" t="s">
        <v>26</v>
      </c>
      <c r="C22" s="6">
        <v>2012.7600000000002</v>
      </c>
      <c r="D22" s="6">
        <v>17464.16</v>
      </c>
      <c r="E22" s="6">
        <v>14432.449999999997</v>
      </c>
      <c r="F22" s="6">
        <v>9673.500000000002</v>
      </c>
      <c r="G22" s="6">
        <v>21391.409999999996</v>
      </c>
      <c r="H22" s="6">
        <v>35770.37</v>
      </c>
      <c r="I22" s="6">
        <v>30718.619999999995</v>
      </c>
      <c r="J22" s="6">
        <v>55806.320000000014</v>
      </c>
      <c r="K22" s="6">
        <v>96876.36</v>
      </c>
      <c r="L22" s="6">
        <v>182619.33000000007</v>
      </c>
      <c r="M22" s="6">
        <v>833524.0999999994</v>
      </c>
      <c r="N22" s="6">
        <v>1300289.3800000006</v>
      </c>
    </row>
    <row r="23" spans="1:14" ht="12.75">
      <c r="A23" s="4" t="s">
        <v>27</v>
      </c>
      <c r="B23" s="5" t="s">
        <v>26</v>
      </c>
      <c r="C23" s="6">
        <v>1520.7500000000002</v>
      </c>
      <c r="D23" s="6">
        <v>7424.26</v>
      </c>
      <c r="E23" s="6">
        <v>7822.350000000001</v>
      </c>
      <c r="F23" s="6">
        <v>4800.62</v>
      </c>
      <c r="G23" s="6">
        <v>10904.77</v>
      </c>
      <c r="H23" s="6">
        <v>19759.060000000005</v>
      </c>
      <c r="I23" s="6">
        <v>16750.990000000005</v>
      </c>
      <c r="J23" s="6">
        <v>34155.06</v>
      </c>
      <c r="K23" s="6">
        <v>64278.88</v>
      </c>
      <c r="L23" s="6">
        <v>123301.35999999994</v>
      </c>
      <c r="M23" s="6">
        <v>635904.3500000003</v>
      </c>
      <c r="N23" s="6">
        <v>926622.4499999998</v>
      </c>
    </row>
    <row r="24" spans="1:14" ht="12.75">
      <c r="A24" s="4" t="s">
        <v>28</v>
      </c>
      <c r="B24" s="5" t="s">
        <v>26</v>
      </c>
      <c r="C24" s="6">
        <v>333.14000000000004</v>
      </c>
      <c r="D24" s="6">
        <v>3274.2200000000003</v>
      </c>
      <c r="E24" s="6">
        <v>5940.759999999999</v>
      </c>
      <c r="F24" s="6">
        <v>4218.959999999999</v>
      </c>
      <c r="G24" s="6">
        <v>10193.520000000002</v>
      </c>
      <c r="H24" s="6">
        <v>14718.5</v>
      </c>
      <c r="I24" s="6">
        <v>12366.290000000003</v>
      </c>
      <c r="J24" s="6">
        <v>20830.53</v>
      </c>
      <c r="K24" s="6">
        <v>27525.5</v>
      </c>
      <c r="L24" s="6">
        <v>51456.35000000003</v>
      </c>
      <c r="M24" s="6">
        <v>163665.95999999988</v>
      </c>
      <c r="N24" s="6">
        <v>314523.7299999999</v>
      </c>
    </row>
    <row r="25" spans="1:14" ht="12.75">
      <c r="A25" s="4" t="s">
        <v>29</v>
      </c>
      <c r="B25" s="8" t="s">
        <v>30</v>
      </c>
      <c r="C25" s="6">
        <v>27</v>
      </c>
      <c r="D25" s="6">
        <v>2249</v>
      </c>
      <c r="E25" s="6">
        <v>2661</v>
      </c>
      <c r="F25" s="6">
        <v>2343</v>
      </c>
      <c r="G25" s="6">
        <v>5487</v>
      </c>
      <c r="H25" s="6">
        <v>8833</v>
      </c>
      <c r="I25" s="6">
        <v>9392.61</v>
      </c>
      <c r="J25" s="6">
        <v>13459</v>
      </c>
      <c r="K25" s="6">
        <v>33806</v>
      </c>
      <c r="L25" s="6">
        <v>48831</v>
      </c>
      <c r="M25" s="6">
        <v>191528.7</v>
      </c>
      <c r="N25" s="6">
        <v>318617.31</v>
      </c>
    </row>
    <row r="26" spans="1:14" ht="12.75">
      <c r="A26" s="4" t="s">
        <v>31</v>
      </c>
      <c r="B26" s="5" t="s">
        <v>30</v>
      </c>
      <c r="C26" s="6">
        <v>0</v>
      </c>
      <c r="D26" s="6">
        <v>502</v>
      </c>
      <c r="E26" s="6">
        <v>32</v>
      </c>
      <c r="F26" s="6">
        <v>0</v>
      </c>
      <c r="G26" s="6">
        <v>153</v>
      </c>
      <c r="H26" s="6">
        <v>576</v>
      </c>
      <c r="I26" s="6">
        <v>3048</v>
      </c>
      <c r="J26" s="6">
        <v>21009</v>
      </c>
      <c r="K26" s="6">
        <v>13478</v>
      </c>
      <c r="L26" s="6">
        <v>12087</v>
      </c>
      <c r="M26" s="6">
        <v>357978</v>
      </c>
      <c r="N26" s="6">
        <v>408863</v>
      </c>
    </row>
    <row r="27" spans="1:14" ht="12.75">
      <c r="A27" s="4" t="s">
        <v>32</v>
      </c>
      <c r="B27" s="5" t="s">
        <v>30</v>
      </c>
      <c r="C27" s="6">
        <v>475</v>
      </c>
      <c r="D27" s="6">
        <v>4279</v>
      </c>
      <c r="E27" s="6">
        <v>3289</v>
      </c>
      <c r="F27" s="6">
        <v>2785</v>
      </c>
      <c r="G27" s="6">
        <v>3083</v>
      </c>
      <c r="H27" s="6">
        <v>9752</v>
      </c>
      <c r="I27" s="6">
        <v>8941</v>
      </c>
      <c r="J27" s="6">
        <v>8731</v>
      </c>
      <c r="K27" s="6">
        <v>7991</v>
      </c>
      <c r="L27" s="6">
        <v>29236</v>
      </c>
      <c r="M27" s="6">
        <v>79970</v>
      </c>
      <c r="N27" s="6">
        <v>158532</v>
      </c>
    </row>
    <row r="28" spans="1:14" ht="12.75">
      <c r="A28" s="4" t="s">
        <v>33</v>
      </c>
      <c r="B28" s="8" t="s">
        <v>30</v>
      </c>
      <c r="C28" s="6">
        <v>0</v>
      </c>
      <c r="D28" s="6">
        <v>80</v>
      </c>
      <c r="E28" s="6">
        <v>60</v>
      </c>
      <c r="F28" s="6">
        <v>0</v>
      </c>
      <c r="G28" s="6">
        <v>239</v>
      </c>
      <c r="H28" s="6">
        <v>0</v>
      </c>
      <c r="I28" s="6">
        <v>327109</v>
      </c>
      <c r="J28" s="6">
        <v>51574</v>
      </c>
      <c r="K28" s="6">
        <v>93960</v>
      </c>
      <c r="L28" s="6">
        <v>358540</v>
      </c>
      <c r="M28" s="6">
        <v>2871542</v>
      </c>
      <c r="N28" s="6">
        <v>3703104</v>
      </c>
    </row>
    <row r="29" spans="1:14" ht="12" customHeight="1">
      <c r="A29" s="4" t="s">
        <v>34</v>
      </c>
      <c r="B29" s="8" t="s">
        <v>35</v>
      </c>
      <c r="C29" s="6">
        <v>0</v>
      </c>
      <c r="D29" s="6">
        <v>1193.97</v>
      </c>
      <c r="E29" s="6">
        <v>2057.71</v>
      </c>
      <c r="F29" s="6">
        <v>580.15</v>
      </c>
      <c r="G29" s="6">
        <v>2386.54</v>
      </c>
      <c r="H29" s="6">
        <v>15855.42</v>
      </c>
      <c r="I29" s="6">
        <v>16064.650000000001</v>
      </c>
      <c r="J29" s="6">
        <v>21264.719999999998</v>
      </c>
      <c r="K29" s="6">
        <v>89618.32000000002</v>
      </c>
      <c r="L29" s="6">
        <v>141970.54000000004</v>
      </c>
      <c r="M29" s="6">
        <v>486750.2899999998</v>
      </c>
      <c r="N29" s="6">
        <v>777742.3100000002</v>
      </c>
    </row>
    <row r="30" spans="1:14" ht="12.75" hidden="1">
      <c r="A30" s="22"/>
      <c r="B30" s="23"/>
      <c r="C30" s="24">
        <v>185.01000000000002</v>
      </c>
      <c r="D30" s="24">
        <v>2951.7100000000005</v>
      </c>
      <c r="E30" s="24">
        <v>2692.26</v>
      </c>
      <c r="F30" s="24">
        <v>2168.5699999999997</v>
      </c>
      <c r="G30" s="24">
        <v>5672.42</v>
      </c>
      <c r="H30" s="24">
        <v>10879.23</v>
      </c>
      <c r="I30" s="24">
        <v>6801.749999999999</v>
      </c>
      <c r="J30" s="24">
        <v>16907.670000000002</v>
      </c>
      <c r="K30">
        <v>35456.76999999999</v>
      </c>
      <c r="L30">
        <v>64341.34000000002</v>
      </c>
      <c r="M30">
        <v>367873.50999999954</v>
      </c>
      <c r="N30">
        <v>515930.24000000005</v>
      </c>
    </row>
    <row r="31" spans="1:14" ht="12.75" hidden="1">
      <c r="A31" s="22"/>
      <c r="B31" s="23"/>
      <c r="C31" s="24">
        <v>79.33</v>
      </c>
      <c r="D31" s="24">
        <v>1106.8500000000001</v>
      </c>
      <c r="E31" s="24">
        <v>1439.99</v>
      </c>
      <c r="F31" s="24">
        <v>1632.1299999999999</v>
      </c>
      <c r="G31" s="24">
        <v>3579.8999999999996</v>
      </c>
      <c r="H31" s="24">
        <v>6670</v>
      </c>
      <c r="I31" s="24">
        <v>3893.9</v>
      </c>
      <c r="J31" s="24">
        <v>8775.98</v>
      </c>
      <c r="K31">
        <v>17059.389999999996</v>
      </c>
      <c r="L31">
        <v>35920.050000000025</v>
      </c>
      <c r="M31">
        <v>201518.2200000003</v>
      </c>
      <c r="N31">
        <v>281675.74</v>
      </c>
    </row>
    <row r="32" spans="1:14" ht="12.75" hidden="1">
      <c r="A32" s="22"/>
      <c r="B32" s="23"/>
      <c r="C32" s="24">
        <v>33.94</v>
      </c>
      <c r="D32" s="24">
        <v>1020.2200000000001</v>
      </c>
      <c r="E32" s="24">
        <v>494.5</v>
      </c>
      <c r="F32" s="24">
        <v>372.24999999999994</v>
      </c>
      <c r="G32" s="24">
        <v>718.9599999999999</v>
      </c>
      <c r="H32" s="24">
        <v>2040.0600000000002</v>
      </c>
      <c r="I32" s="24">
        <v>872.2499999999998</v>
      </c>
      <c r="J32" s="24">
        <v>3698.29</v>
      </c>
      <c r="K32">
        <v>9684.549999999997</v>
      </c>
      <c r="L32">
        <v>16332.390000000003</v>
      </c>
      <c r="M32">
        <v>92017.62999999996</v>
      </c>
      <c r="N32">
        <v>127285.03999999982</v>
      </c>
    </row>
    <row r="33" spans="1:14" ht="12.75" hidden="1">
      <c r="A33" s="22"/>
      <c r="B33" s="23"/>
      <c r="C33" s="24">
        <v>132.67</v>
      </c>
      <c r="D33" s="24">
        <v>635.0500000000001</v>
      </c>
      <c r="E33" s="24">
        <v>623.19</v>
      </c>
      <c r="F33" s="24">
        <v>668.98</v>
      </c>
      <c r="G33" s="24">
        <v>1833.6000000000001</v>
      </c>
      <c r="H33" s="24">
        <v>3851.41</v>
      </c>
      <c r="I33" s="24">
        <v>1726.6700000000003</v>
      </c>
      <c r="J33" s="24">
        <v>6708.729999999999</v>
      </c>
      <c r="K33">
        <v>10533.35</v>
      </c>
      <c r="L33">
        <v>24505.41999999999</v>
      </c>
      <c r="M33">
        <v>134212.30000000002</v>
      </c>
      <c r="N33">
        <v>185431.37000000008</v>
      </c>
    </row>
    <row r="34" spans="1:14" ht="12.75" hidden="1">
      <c r="A34" s="22"/>
      <c r="B34" s="23"/>
      <c r="C34" s="24">
        <v>0</v>
      </c>
      <c r="D34" s="24">
        <v>44.92</v>
      </c>
      <c r="E34" s="24">
        <v>0</v>
      </c>
      <c r="F34" s="24">
        <v>0</v>
      </c>
      <c r="G34" s="24">
        <v>98.89</v>
      </c>
      <c r="H34" s="24">
        <v>250.26</v>
      </c>
      <c r="I34" s="24">
        <v>0</v>
      </c>
      <c r="J34" s="24">
        <v>265.04</v>
      </c>
      <c r="K34">
        <v>1343.6199999999997</v>
      </c>
      <c r="L34">
        <v>3170.9700000000003</v>
      </c>
      <c r="M34">
        <v>12598.24</v>
      </c>
      <c r="N34">
        <v>17771.940000000002</v>
      </c>
    </row>
    <row r="35" spans="1:14" ht="12.75" hidden="1">
      <c r="A35" s="22"/>
      <c r="B35" s="23"/>
      <c r="C35" s="24">
        <v>760.81</v>
      </c>
      <c r="D35" s="24">
        <v>16747.36</v>
      </c>
      <c r="E35" s="24">
        <v>11770.44</v>
      </c>
      <c r="F35" s="24">
        <v>9646.439999999999</v>
      </c>
      <c r="G35" s="24">
        <v>25174.290000000008</v>
      </c>
      <c r="H35" s="24">
        <v>60350.84999999999</v>
      </c>
      <c r="I35" s="24">
        <v>27043.86</v>
      </c>
      <c r="J35" s="24">
        <v>90999.66</v>
      </c>
      <c r="K35">
        <v>213561.26000000004</v>
      </c>
      <c r="L35">
        <v>358944.60000000003</v>
      </c>
      <c r="M35">
        <v>2142130.440000003</v>
      </c>
      <c r="N35">
        <v>2957130.0099999993</v>
      </c>
    </row>
    <row r="36" spans="1:14" ht="12.75" hidden="1">
      <c r="A36" s="22"/>
      <c r="B36" s="23"/>
      <c r="C36" s="24">
        <v>306</v>
      </c>
      <c r="D36" s="24">
        <v>4530.680000000001</v>
      </c>
      <c r="E36" s="24">
        <v>5837.529999999999</v>
      </c>
      <c r="F36" s="24">
        <v>6916.18</v>
      </c>
      <c r="G36" s="24">
        <v>15456.620000000003</v>
      </c>
      <c r="H36" s="24">
        <v>32090.15</v>
      </c>
      <c r="I36" s="24">
        <v>13696.999999999998</v>
      </c>
      <c r="J36" s="24">
        <v>43154.62999999999</v>
      </c>
      <c r="K36">
        <v>84163.31</v>
      </c>
      <c r="L36">
        <v>170851.45</v>
      </c>
      <c r="M36">
        <v>1014637.7000000004</v>
      </c>
      <c r="N36">
        <v>1391641.2499999984</v>
      </c>
    </row>
    <row r="37" spans="1:14" ht="12.75" hidden="1">
      <c r="A37" s="22"/>
      <c r="B37" s="23"/>
      <c r="C37" s="24">
        <v>230.86</v>
      </c>
      <c r="D37" s="24">
        <v>9825.64</v>
      </c>
      <c r="E37" s="24">
        <v>4423.950000000001</v>
      </c>
      <c r="F37" s="24">
        <v>2291.58</v>
      </c>
      <c r="G37" s="24">
        <v>5506.32</v>
      </c>
      <c r="H37" s="24">
        <v>17339.74</v>
      </c>
      <c r="I37" s="24">
        <v>6234.13</v>
      </c>
      <c r="J37" s="24">
        <v>31045.53</v>
      </c>
      <c r="K37">
        <v>92230.15999999997</v>
      </c>
      <c r="L37">
        <v>137482.52999999997</v>
      </c>
      <c r="M37">
        <v>806910.1500000001</v>
      </c>
      <c r="N37">
        <v>1113520.59</v>
      </c>
    </row>
    <row r="38" spans="1:14" ht="12.75" hidden="1">
      <c r="A38" s="22"/>
      <c r="B38" s="23"/>
      <c r="C38" s="24">
        <v>478.48</v>
      </c>
      <c r="D38" s="24">
        <v>1507.85</v>
      </c>
      <c r="E38" s="24">
        <v>1540.19</v>
      </c>
      <c r="F38" s="24">
        <v>1802.56</v>
      </c>
      <c r="G38" s="24">
        <v>4607.59</v>
      </c>
      <c r="H38" s="24">
        <v>12365.949999999999</v>
      </c>
      <c r="I38" s="24">
        <v>4384.049999999999</v>
      </c>
      <c r="J38" s="24">
        <v>20293.960000000003</v>
      </c>
      <c r="K38">
        <v>32193.969999999998</v>
      </c>
      <c r="L38">
        <v>68737.59999999999</v>
      </c>
      <c r="M38">
        <v>401262.68999999994</v>
      </c>
      <c r="N38">
        <v>549174.8899999995</v>
      </c>
    </row>
    <row r="39" spans="1:14" ht="12.75" hidden="1">
      <c r="A39" s="22"/>
      <c r="B39" s="23"/>
      <c r="C39" s="24">
        <v>0</v>
      </c>
      <c r="D39" s="24">
        <v>1798.81</v>
      </c>
      <c r="E39" s="24">
        <v>0</v>
      </c>
      <c r="F39" s="24">
        <v>0</v>
      </c>
      <c r="G39" s="24">
        <v>5963.8</v>
      </c>
      <c r="H39" s="24">
        <v>15115.779999999999</v>
      </c>
      <c r="I39" s="24">
        <v>0</v>
      </c>
      <c r="J39" s="24">
        <v>14156.68</v>
      </c>
      <c r="K39">
        <v>79224.19</v>
      </c>
      <c r="L39">
        <v>199127.7</v>
      </c>
      <c r="M39">
        <v>758485.6399999999</v>
      </c>
      <c r="N39">
        <v>1073872.5999999999</v>
      </c>
    </row>
    <row r="40" spans="1:14" ht="12.75" hidden="1">
      <c r="A40" s="46" t="s">
        <v>132</v>
      </c>
      <c r="B40" s="23"/>
      <c r="C40" s="24">
        <v>0</v>
      </c>
      <c r="D40" s="24">
        <v>74438</v>
      </c>
      <c r="E40" s="24">
        <v>124465</v>
      </c>
      <c r="F40" s="24">
        <v>39235</v>
      </c>
      <c r="G40" s="24">
        <v>259200</v>
      </c>
      <c r="H40" s="24">
        <v>836302</v>
      </c>
      <c r="I40" s="24">
        <v>799090</v>
      </c>
      <c r="J40" s="24">
        <v>1177923</v>
      </c>
      <c r="K40" s="24">
        <v>4066769</v>
      </c>
      <c r="L40" s="24">
        <v>6405998</v>
      </c>
      <c r="M40">
        <v>23820139</v>
      </c>
      <c r="N40">
        <v>37603559</v>
      </c>
    </row>
    <row r="41" spans="1:14" ht="12.75">
      <c r="A41" s="3" t="s">
        <v>75</v>
      </c>
      <c r="B41" s="26" t="s">
        <v>79</v>
      </c>
      <c r="C41" s="27">
        <f>+IF(C30=0,0,C35/C30)</f>
        <v>4.11226420193503</v>
      </c>
      <c r="D41" s="27">
        <f aca="true" t="shared" si="1" ref="D41:N41">+IF(D30=0,0,D35/D30)</f>
        <v>5.673782316013429</v>
      </c>
      <c r="E41" s="27">
        <f t="shared" si="1"/>
        <v>4.371955160348555</v>
      </c>
      <c r="F41" s="27">
        <f t="shared" si="1"/>
        <v>4.448295420484467</v>
      </c>
      <c r="G41" s="27">
        <f t="shared" si="1"/>
        <v>4.4380158732957025</v>
      </c>
      <c r="H41" s="27">
        <f t="shared" si="1"/>
        <v>5.547345722077757</v>
      </c>
      <c r="I41" s="27">
        <f t="shared" si="1"/>
        <v>3.9760149961407</v>
      </c>
      <c r="J41" s="27">
        <f t="shared" si="1"/>
        <v>5.38215259701662</v>
      </c>
      <c r="K41" s="27">
        <f t="shared" si="1"/>
        <v>6.0231448042221585</v>
      </c>
      <c r="L41" s="27">
        <f t="shared" si="1"/>
        <v>5.578755431577893</v>
      </c>
      <c r="M41" s="27">
        <f t="shared" si="1"/>
        <v>5.823008131245998</v>
      </c>
      <c r="N41" s="27">
        <f t="shared" si="1"/>
        <v>5.731646995531797</v>
      </c>
    </row>
    <row r="42" spans="1:14" ht="12.75">
      <c r="A42" s="3" t="s">
        <v>64</v>
      </c>
      <c r="B42" s="26" t="s">
        <v>79</v>
      </c>
      <c r="C42" s="27">
        <f aca="true" t="shared" si="2" ref="C42:N45">+IF(C31=0,0,C36/C31)</f>
        <v>3.8573049287785204</v>
      </c>
      <c r="D42" s="27">
        <f t="shared" si="2"/>
        <v>4.09330984324886</v>
      </c>
      <c r="E42" s="27">
        <f t="shared" si="2"/>
        <v>4.053868429641872</v>
      </c>
      <c r="F42" s="27">
        <f t="shared" si="2"/>
        <v>4.237517844779521</v>
      </c>
      <c r="G42" s="27">
        <f t="shared" si="2"/>
        <v>4.317612223805136</v>
      </c>
      <c r="H42" s="27">
        <f t="shared" si="2"/>
        <v>4.811116941529235</v>
      </c>
      <c r="I42" s="27">
        <f t="shared" si="2"/>
        <v>3.5175530958678953</v>
      </c>
      <c r="J42" s="27">
        <f t="shared" si="2"/>
        <v>4.917357377751544</v>
      </c>
      <c r="K42" s="27">
        <f t="shared" si="2"/>
        <v>4.933547448062329</v>
      </c>
      <c r="L42" s="27">
        <f t="shared" si="2"/>
        <v>4.756436864648014</v>
      </c>
      <c r="M42" s="27">
        <f t="shared" si="2"/>
        <v>5.03496755777219</v>
      </c>
      <c r="N42" s="27">
        <f t="shared" si="2"/>
        <v>4.940579014720964</v>
      </c>
    </row>
    <row r="43" spans="1:14" ht="12.75">
      <c r="A43" s="3" t="s">
        <v>76</v>
      </c>
      <c r="B43" s="26" t="s">
        <v>79</v>
      </c>
      <c r="C43" s="27">
        <f t="shared" si="2"/>
        <v>6.80200353565115</v>
      </c>
      <c r="D43" s="27">
        <f t="shared" si="2"/>
        <v>9.630903138538745</v>
      </c>
      <c r="E43" s="27">
        <f t="shared" si="2"/>
        <v>8.946309403437818</v>
      </c>
      <c r="F43" s="27">
        <f t="shared" si="2"/>
        <v>6.1560241773002025</v>
      </c>
      <c r="G43" s="27">
        <f t="shared" si="2"/>
        <v>7.658729275620341</v>
      </c>
      <c r="H43" s="27">
        <f t="shared" si="2"/>
        <v>8.49962256012078</v>
      </c>
      <c r="I43" s="27">
        <f t="shared" si="2"/>
        <v>7.147182573803384</v>
      </c>
      <c r="J43" s="27">
        <f t="shared" si="2"/>
        <v>8.394563433370557</v>
      </c>
      <c r="K43" s="27">
        <f t="shared" si="2"/>
        <v>9.523432684017326</v>
      </c>
      <c r="L43" s="27">
        <f t="shared" si="2"/>
        <v>8.417783925071587</v>
      </c>
      <c r="M43" s="27">
        <f t="shared" si="2"/>
        <v>8.769082076988948</v>
      </c>
      <c r="N43" s="27">
        <f t="shared" si="2"/>
        <v>8.748244019878546</v>
      </c>
    </row>
    <row r="44" spans="1:14" ht="12.75">
      <c r="A44" s="3" t="s">
        <v>77</v>
      </c>
      <c r="B44" s="38" t="s">
        <v>79</v>
      </c>
      <c r="C44" s="27">
        <f t="shared" si="2"/>
        <v>3.6065425491821816</v>
      </c>
      <c r="D44" s="27">
        <f t="shared" si="2"/>
        <v>2.3743799700810957</v>
      </c>
      <c r="E44" s="27">
        <f t="shared" si="2"/>
        <v>2.471461352075611</v>
      </c>
      <c r="F44" s="27">
        <f t="shared" si="2"/>
        <v>2.694490119286077</v>
      </c>
      <c r="G44" s="27">
        <f t="shared" si="2"/>
        <v>2.5128654013961604</v>
      </c>
      <c r="H44" s="27">
        <f t="shared" si="2"/>
        <v>3.210759176509382</v>
      </c>
      <c r="I44" s="27">
        <f t="shared" si="2"/>
        <v>2.539020194941708</v>
      </c>
      <c r="J44" s="27">
        <f t="shared" si="2"/>
        <v>3.025007713829593</v>
      </c>
      <c r="K44" s="27">
        <f t="shared" si="2"/>
        <v>3.0563847209102515</v>
      </c>
      <c r="L44" s="27">
        <f t="shared" si="2"/>
        <v>2.8049957927674782</v>
      </c>
      <c r="M44" s="27">
        <f t="shared" si="2"/>
        <v>2.9897609235517155</v>
      </c>
      <c r="N44" s="27">
        <f t="shared" si="2"/>
        <v>2.9616072512434077</v>
      </c>
    </row>
    <row r="45" spans="1:14" ht="12.75">
      <c r="A45" s="50" t="s">
        <v>78</v>
      </c>
      <c r="B45" s="41" t="s">
        <v>79</v>
      </c>
      <c r="C45" s="39">
        <f t="shared" si="2"/>
        <v>0</v>
      </c>
      <c r="D45" s="39">
        <f t="shared" si="2"/>
        <v>40.04474621549421</v>
      </c>
      <c r="E45" s="39">
        <f t="shared" si="2"/>
        <v>0</v>
      </c>
      <c r="F45" s="39">
        <f t="shared" si="2"/>
        <v>0</v>
      </c>
      <c r="G45" s="39">
        <f t="shared" si="2"/>
        <v>60.30741227626656</v>
      </c>
      <c r="H45" s="39">
        <f t="shared" si="2"/>
        <v>60.40030368416846</v>
      </c>
      <c r="I45" s="39">
        <f t="shared" si="2"/>
        <v>0</v>
      </c>
      <c r="J45" s="39">
        <f t="shared" si="2"/>
        <v>53.41337156655599</v>
      </c>
      <c r="K45" s="39">
        <f t="shared" si="2"/>
        <v>58.96324109495246</v>
      </c>
      <c r="L45" s="39">
        <f t="shared" si="2"/>
        <v>62.79709363380921</v>
      </c>
      <c r="M45" s="39">
        <f t="shared" si="2"/>
        <v>60.20568269853566</v>
      </c>
      <c r="N45" s="39">
        <f t="shared" si="2"/>
        <v>60.425175867125354</v>
      </c>
    </row>
    <row r="46" spans="1:14" ht="12.75">
      <c r="A46" s="3" t="s">
        <v>129</v>
      </c>
      <c r="B46" s="26" t="s">
        <v>130</v>
      </c>
      <c r="C46" s="27">
        <f>+_xlfn.IFERROR(C29/C40*1000,0)</f>
        <v>0</v>
      </c>
      <c r="D46" s="27">
        <f aca="true" t="shared" si="3" ref="D46:N46">+D29/D40*1000</f>
        <v>16.03979150433918</v>
      </c>
      <c r="E46" s="27">
        <f t="shared" si="3"/>
        <v>16.532438838227616</v>
      </c>
      <c r="F46" s="27">
        <f t="shared" si="3"/>
        <v>14.78654262775583</v>
      </c>
      <c r="G46" s="27">
        <f t="shared" si="3"/>
        <v>9.20733024691358</v>
      </c>
      <c r="H46" s="27">
        <f t="shared" si="3"/>
        <v>18.95896458456395</v>
      </c>
      <c r="I46" s="27">
        <f t="shared" si="3"/>
        <v>20.103680436496518</v>
      </c>
      <c r="J46" s="27">
        <f t="shared" si="3"/>
        <v>18.05272500834095</v>
      </c>
      <c r="K46" s="27">
        <f t="shared" si="3"/>
        <v>22.036737272267004</v>
      </c>
      <c r="L46" s="27">
        <f t="shared" si="3"/>
        <v>22.162126806783274</v>
      </c>
      <c r="M46" s="27">
        <f t="shared" si="3"/>
        <v>20.434401747193824</v>
      </c>
      <c r="N46" s="27">
        <f t="shared" si="3"/>
        <v>20.68267820075223</v>
      </c>
    </row>
    <row r="47" spans="1:14" ht="12.75">
      <c r="A47" s="3" t="s">
        <v>131</v>
      </c>
      <c r="B47" s="58" t="s">
        <v>168</v>
      </c>
      <c r="C47" s="35">
        <f>+C11/C22</f>
        <v>-181.0234553548361</v>
      </c>
      <c r="D47" s="35">
        <f aca="true" t="shared" si="4" ref="D47:N47">+D11/D22</f>
        <v>-193.90797324348839</v>
      </c>
      <c r="E47" s="35">
        <f t="shared" si="4"/>
        <v>-370.61275112680113</v>
      </c>
      <c r="F47" s="35">
        <f t="shared" si="4"/>
        <v>-279.7544683930325</v>
      </c>
      <c r="G47" s="35">
        <f t="shared" si="4"/>
        <v>-210.08066415444335</v>
      </c>
      <c r="H47" s="35">
        <f t="shared" si="4"/>
        <v>-352.25706499541377</v>
      </c>
      <c r="I47" s="35">
        <f t="shared" si="4"/>
        <v>-357.25648482907116</v>
      </c>
      <c r="J47" s="35">
        <f t="shared" si="4"/>
        <v>-352.0189433741554</v>
      </c>
      <c r="K47" s="35">
        <f t="shared" si="4"/>
        <v>-286.096337021746</v>
      </c>
      <c r="L47" s="35">
        <f t="shared" si="4"/>
        <v>-271.0353751160952</v>
      </c>
      <c r="M47" s="35">
        <f t="shared" si="4"/>
        <v>-228.26508524468593</v>
      </c>
      <c r="N47" s="35">
        <f t="shared" si="4"/>
        <v>-251.47953354044904</v>
      </c>
    </row>
    <row r="48" spans="1:14" ht="12.75">
      <c r="A48" s="42"/>
      <c r="B48" s="4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7"/>
      <c r="N48" s="27"/>
    </row>
    <row r="49" ht="12.75">
      <c r="A49" s="45" t="s">
        <v>38</v>
      </c>
    </row>
    <row r="50" spans="1:14" ht="12.75">
      <c r="A50" s="3" t="s">
        <v>14</v>
      </c>
      <c r="B50" s="9" t="s">
        <v>37</v>
      </c>
      <c r="C50" s="10">
        <f aca="true" t="shared" si="5" ref="C50:C73">+C6/$N6</f>
        <v>0.012674271229404309</v>
      </c>
      <c r="D50" s="10">
        <f aca="true" t="shared" si="6" ref="D50:N65">+D6/$N6</f>
        <v>0.028517110266159697</v>
      </c>
      <c r="E50" s="10">
        <f t="shared" si="6"/>
        <v>0.015842839036755388</v>
      </c>
      <c r="F50" s="10">
        <f t="shared" si="6"/>
        <v>0.014575411913814956</v>
      </c>
      <c r="G50" s="10">
        <f t="shared" si="6"/>
        <v>0.024081115335868188</v>
      </c>
      <c r="H50" s="10">
        <f t="shared" si="6"/>
        <v>0.026615969581749048</v>
      </c>
      <c r="I50" s="10">
        <f t="shared" si="6"/>
        <v>0.02788339670468948</v>
      </c>
      <c r="J50" s="10">
        <f t="shared" si="6"/>
        <v>0.03929024081115336</v>
      </c>
      <c r="K50" s="10">
        <f t="shared" si="6"/>
        <v>0.06337135614702155</v>
      </c>
      <c r="L50" s="10">
        <f t="shared" si="6"/>
        <v>0.11787072243346007</v>
      </c>
      <c r="M50" s="10">
        <f t="shared" si="6"/>
        <v>0.629277566539924</v>
      </c>
      <c r="N50" s="10">
        <f t="shared" si="6"/>
        <v>1</v>
      </c>
    </row>
    <row r="51" spans="1:14" ht="12.75">
      <c r="A51" s="3" t="s">
        <v>13</v>
      </c>
      <c r="B51" s="9" t="s">
        <v>37</v>
      </c>
      <c r="C51" s="10">
        <f t="shared" si="5"/>
        <v>0.00023506411037804692</v>
      </c>
      <c r="D51" s="10">
        <f t="shared" si="6"/>
        <v>0.0335671549619851</v>
      </c>
      <c r="E51" s="10">
        <f t="shared" si="6"/>
        <v>0.02145228651897253</v>
      </c>
      <c r="F51" s="10">
        <f t="shared" si="6"/>
        <v>0.013667298989123585</v>
      </c>
      <c r="G51" s="10">
        <f t="shared" si="6"/>
        <v>0.022767638119473688</v>
      </c>
      <c r="H51" s="10">
        <f t="shared" si="6"/>
        <v>0.03795647351448717</v>
      </c>
      <c r="I51" s="10">
        <f t="shared" si="6"/>
        <v>0.02862745058532643</v>
      </c>
      <c r="J51" s="10">
        <f t="shared" si="6"/>
        <v>0.04666761363922562</v>
      </c>
      <c r="K51" s="10">
        <f t="shared" si="6"/>
        <v>0.08606032886812266</v>
      </c>
      <c r="L51" s="10">
        <f t="shared" si="6"/>
        <v>0.13955084621400707</v>
      </c>
      <c r="M51" s="10">
        <f t="shared" si="6"/>
        <v>0.5694478444788982</v>
      </c>
      <c r="N51" s="10">
        <f t="shared" si="6"/>
        <v>1</v>
      </c>
    </row>
    <row r="52" spans="1:14" ht="12.75">
      <c r="A52" s="4" t="s">
        <v>39</v>
      </c>
      <c r="B52" s="9" t="s">
        <v>37</v>
      </c>
      <c r="C52" s="10">
        <f t="shared" si="5"/>
        <v>0.00019160328659056095</v>
      </c>
      <c r="D52" s="10">
        <f t="shared" si="6"/>
        <v>0.030876390588485368</v>
      </c>
      <c r="E52" s="10">
        <f t="shared" si="6"/>
        <v>0.018109097877363655</v>
      </c>
      <c r="F52" s="10">
        <f t="shared" si="6"/>
        <v>0.016047934377856593</v>
      </c>
      <c r="G52" s="10">
        <f t="shared" si="6"/>
        <v>0.021180996320412614</v>
      </c>
      <c r="H52" s="10">
        <f t="shared" si="6"/>
        <v>0.038603155206966146</v>
      </c>
      <c r="I52" s="10">
        <f t="shared" si="6"/>
        <v>0.024147036241957166</v>
      </c>
      <c r="J52" s="10">
        <f t="shared" si="6"/>
        <v>0.04346553771130454</v>
      </c>
      <c r="K52" s="10">
        <f t="shared" si="6"/>
        <v>0.0844327601239143</v>
      </c>
      <c r="L52" s="10">
        <f t="shared" si="6"/>
        <v>0.13712741104432505</v>
      </c>
      <c r="M52" s="10">
        <f t="shared" si="6"/>
        <v>0.5858180772208242</v>
      </c>
      <c r="N52" s="10">
        <f t="shared" si="6"/>
        <v>1</v>
      </c>
    </row>
    <row r="53" spans="1:14" ht="12.75">
      <c r="A53" s="4" t="s">
        <v>40</v>
      </c>
      <c r="B53" s="9" t="s">
        <v>37</v>
      </c>
      <c r="C53" s="10">
        <f t="shared" si="5"/>
        <v>0.8151709401709402</v>
      </c>
      <c r="D53" s="10">
        <f t="shared" si="6"/>
        <v>0.9198717948717948</v>
      </c>
      <c r="E53" s="10">
        <f t="shared" si="6"/>
        <v>0.844017094017094</v>
      </c>
      <c r="F53" s="10">
        <f t="shared" si="6"/>
        <v>1.1741452991452992</v>
      </c>
      <c r="G53" s="10">
        <f t="shared" si="6"/>
        <v>0.9305555555555556</v>
      </c>
      <c r="H53" s="10">
        <f t="shared" si="6"/>
        <v>1.017094017094017</v>
      </c>
      <c r="I53" s="10">
        <f t="shared" si="6"/>
        <v>0.844017094017094</v>
      </c>
      <c r="J53" s="10">
        <f t="shared" si="6"/>
        <v>0.9316239316239316</v>
      </c>
      <c r="K53" s="10">
        <f t="shared" si="6"/>
        <v>0.9807692307692307</v>
      </c>
      <c r="L53" s="10">
        <f t="shared" si="6"/>
        <v>0.9829059829059829</v>
      </c>
      <c r="M53" s="10">
        <f t="shared" si="6"/>
        <v>1.0288461538461537</v>
      </c>
      <c r="N53" s="10">
        <f t="shared" si="6"/>
        <v>1</v>
      </c>
    </row>
    <row r="54" spans="1:14" ht="12.75">
      <c r="A54" s="4" t="s">
        <v>15</v>
      </c>
      <c r="B54" s="9" t="s">
        <v>37</v>
      </c>
      <c r="C54" s="10">
        <f t="shared" si="5"/>
        <v>0.0010153948504797053</v>
      </c>
      <c r="D54" s="10">
        <f t="shared" si="6"/>
        <v>0.01475046196308991</v>
      </c>
      <c r="E54" s="10">
        <f t="shared" si="6"/>
        <v>-0.006796163815089017</v>
      </c>
      <c r="F54" s="10">
        <f t="shared" si="6"/>
        <v>-0.0001340322730532914</v>
      </c>
      <c r="G54" s="10">
        <f t="shared" si="6"/>
        <v>0.02678727628626126</v>
      </c>
      <c r="H54" s="10">
        <f t="shared" si="6"/>
        <v>0.014275414754092632</v>
      </c>
      <c r="I54" s="10">
        <f t="shared" si="6"/>
        <v>0.0059308283826052036</v>
      </c>
      <c r="J54" s="10">
        <f t="shared" si="6"/>
        <v>0.005465038040357639</v>
      </c>
      <c r="K54" s="10">
        <f t="shared" si="6"/>
        <v>0.06725330202965145</v>
      </c>
      <c r="L54" s="10">
        <f t="shared" si="6"/>
        <v>0.15046387009972795</v>
      </c>
      <c r="M54" s="10">
        <f t="shared" si="6"/>
        <v>0.7209886096818764</v>
      </c>
      <c r="N54" s="10">
        <f t="shared" si="6"/>
        <v>1</v>
      </c>
    </row>
    <row r="55" spans="1:14" ht="12.75">
      <c r="A55" s="4" t="s">
        <v>16</v>
      </c>
      <c r="B55" s="9" t="s">
        <v>37</v>
      </c>
      <c r="C55" s="10">
        <f t="shared" si="5"/>
        <v>0.0011142539486665103</v>
      </c>
      <c r="D55" s="10">
        <f t="shared" si="6"/>
        <v>0.010356206629752493</v>
      </c>
      <c r="E55" s="10">
        <f t="shared" si="6"/>
        <v>0.016357531200325615</v>
      </c>
      <c r="F55" s="10">
        <f t="shared" si="6"/>
        <v>0.008275952825064735</v>
      </c>
      <c r="G55" s="10">
        <f t="shared" si="6"/>
        <v>0.013743040674344549</v>
      </c>
      <c r="H55" s="10">
        <f t="shared" si="6"/>
        <v>0.038533679691827784</v>
      </c>
      <c r="I55" s="10">
        <f t="shared" si="6"/>
        <v>0.03356132981335631</v>
      </c>
      <c r="J55" s="10">
        <f t="shared" si="6"/>
        <v>0.060076795380354445</v>
      </c>
      <c r="K55" s="10">
        <f t="shared" si="6"/>
        <v>0.08475931695306338</v>
      </c>
      <c r="L55" s="10">
        <f t="shared" si="6"/>
        <v>0.15136660194503648</v>
      </c>
      <c r="M55" s="10">
        <f t="shared" si="6"/>
        <v>0.5818552909382082</v>
      </c>
      <c r="N55" s="10">
        <f t="shared" si="6"/>
        <v>1</v>
      </c>
    </row>
    <row r="56" spans="1:14" ht="12.75">
      <c r="A56" s="7" t="s">
        <v>17</v>
      </c>
      <c r="B56" s="9" t="s">
        <v>37</v>
      </c>
      <c r="C56" s="10">
        <f t="shared" si="5"/>
        <v>0.00022741928962086603</v>
      </c>
      <c r="D56" s="10">
        <f t="shared" si="6"/>
        <v>0.03228828754720112</v>
      </c>
      <c r="E56" s="10">
        <f t="shared" si="6"/>
        <v>0.025031241008545164</v>
      </c>
      <c r="F56" s="10">
        <f t="shared" si="6"/>
        <v>0.008907824815870815</v>
      </c>
      <c r="G56" s="10">
        <f t="shared" si="6"/>
        <v>0.02782099763842811</v>
      </c>
      <c r="H56" s="10">
        <f t="shared" si="6"/>
        <v>0.04667558996760286</v>
      </c>
      <c r="I56" s="10">
        <f t="shared" si="6"/>
        <v>0.028753042759479975</v>
      </c>
      <c r="J56" s="10">
        <f t="shared" si="6"/>
        <v>0.04947812934546599</v>
      </c>
      <c r="K56" s="10">
        <f t="shared" si="6"/>
        <v>0.08757310443938424</v>
      </c>
      <c r="L56" s="10">
        <f t="shared" si="6"/>
        <v>0.13623728080273856</v>
      </c>
      <c r="M56" s="10">
        <f t="shared" si="6"/>
        <v>0.5570070823856623</v>
      </c>
      <c r="N56" s="10">
        <f t="shared" si="6"/>
        <v>1</v>
      </c>
    </row>
    <row r="57" spans="1:14" ht="12.75">
      <c r="A57" s="4" t="s">
        <v>22</v>
      </c>
      <c r="B57" s="9" t="s">
        <v>37</v>
      </c>
      <c r="C57" s="10">
        <f t="shared" si="5"/>
        <v>0.0011391252890988563</v>
      </c>
      <c r="D57" s="10">
        <f t="shared" si="6"/>
        <v>0.010010271362375709</v>
      </c>
      <c r="E57" s="10">
        <f t="shared" si="6"/>
        <v>0.0125203562216993</v>
      </c>
      <c r="F57" s="10">
        <f t="shared" si="6"/>
        <v>0.007540772409861837</v>
      </c>
      <c r="G57" s="10">
        <f t="shared" si="6"/>
        <v>0.01627829802548037</v>
      </c>
      <c r="H57" s="10">
        <f t="shared" si="6"/>
        <v>0.03318835043019605</v>
      </c>
      <c r="I57" s="10">
        <f t="shared" si="6"/>
        <v>0.027361847036166308</v>
      </c>
      <c r="J57" s="10">
        <f t="shared" si="6"/>
        <v>0.05012206942927991</v>
      </c>
      <c r="K57" s="10">
        <f t="shared" si="6"/>
        <v>0.080252525762551</v>
      </c>
      <c r="L57" s="10">
        <f t="shared" si="6"/>
        <v>0.14683051242725262</v>
      </c>
      <c r="M57" s="10">
        <f t="shared" si="6"/>
        <v>0.6147558716060378</v>
      </c>
      <c r="N57" s="10">
        <f t="shared" si="6"/>
        <v>1</v>
      </c>
    </row>
    <row r="58" spans="1:14" ht="12.75">
      <c r="A58" s="4" t="s">
        <v>23</v>
      </c>
      <c r="B58" s="9" t="s">
        <v>37</v>
      </c>
      <c r="C58" s="10">
        <f t="shared" si="5"/>
        <v>0</v>
      </c>
      <c r="D58" s="10">
        <f t="shared" si="6"/>
        <v>0.0852724593580681</v>
      </c>
      <c r="E58" s="10">
        <f t="shared" si="6"/>
        <v>0.03159505390397459</v>
      </c>
      <c r="F58" s="10">
        <f t="shared" si="6"/>
        <v>0.015630691693806518</v>
      </c>
      <c r="G58" s="10">
        <f t="shared" si="6"/>
        <v>0.015402003684596799</v>
      </c>
      <c r="H58" s="10">
        <f t="shared" si="6"/>
        <v>0.10618328636977932</v>
      </c>
      <c r="I58" s="10">
        <f t="shared" si="6"/>
        <v>0.0032148385271287584</v>
      </c>
      <c r="J58" s="10">
        <f t="shared" si="6"/>
        <v>0.03021189265528948</v>
      </c>
      <c r="K58" s="10">
        <f t="shared" si="6"/>
        <v>0.03930859346607615</v>
      </c>
      <c r="L58" s="10">
        <f t="shared" si="6"/>
        <v>0.2480511583568818</v>
      </c>
      <c r="M58" s="10">
        <f t="shared" si="6"/>
        <v>0.4251300219843986</v>
      </c>
      <c r="N58" s="10">
        <f t="shared" si="6"/>
        <v>1</v>
      </c>
    </row>
    <row r="59" spans="1:14" ht="12.75">
      <c r="A59" s="4" t="s">
        <v>24</v>
      </c>
      <c r="B59" s="9" t="s">
        <v>37</v>
      </c>
      <c r="C59" s="10">
        <f t="shared" si="5"/>
        <v>0.0011067615690569734</v>
      </c>
      <c r="D59" s="10">
        <f t="shared" si="6"/>
        <v>0.012148547463645505</v>
      </c>
      <c r="E59" s="10">
        <f t="shared" si="6"/>
        <v>0.013062287984237083</v>
      </c>
      <c r="F59" s="10">
        <f t="shared" si="6"/>
        <v>0.007770615330015189</v>
      </c>
      <c r="G59" s="10">
        <f t="shared" si="6"/>
        <v>0.016253401602765463</v>
      </c>
      <c r="H59" s="10">
        <f t="shared" si="6"/>
        <v>0.035262211570696825</v>
      </c>
      <c r="I59" s="10">
        <f t="shared" si="6"/>
        <v>0.026675805710673763</v>
      </c>
      <c r="J59" s="10">
        <f t="shared" si="6"/>
        <v>0.049556400847198326</v>
      </c>
      <c r="K59" s="10">
        <f t="shared" si="6"/>
        <v>0.07908926657154033</v>
      </c>
      <c r="L59" s="10">
        <f t="shared" si="6"/>
        <v>0.1497062949936431</v>
      </c>
      <c r="M59" s="10">
        <f t="shared" si="6"/>
        <v>0.6093684063565271</v>
      </c>
      <c r="N59" s="10">
        <f t="shared" si="6"/>
        <v>1</v>
      </c>
    </row>
    <row r="60" spans="1:14" ht="12.75">
      <c r="A60" s="4" t="s">
        <v>18</v>
      </c>
      <c r="B60" s="9" t="s">
        <v>37</v>
      </c>
      <c r="C60" s="10">
        <f t="shared" si="5"/>
        <v>0</v>
      </c>
      <c r="D60" s="10">
        <f t="shared" si="6"/>
        <v>0.047651027785426875</v>
      </c>
      <c r="E60" s="10">
        <f t="shared" si="6"/>
        <v>0.017113583256498133</v>
      </c>
      <c r="F60" s="10">
        <f t="shared" si="6"/>
        <v>0.00782225432965793</v>
      </c>
      <c r="G60" s="10">
        <f t="shared" si="6"/>
        <v>0.016973165166262117</v>
      </c>
      <c r="H60" s="10">
        <f t="shared" si="6"/>
        <v>0.030891657212348295</v>
      </c>
      <c r="I60" s="10">
        <f t="shared" si="6"/>
        <v>0.02164148635285106</v>
      </c>
      <c r="J60" s="10">
        <f t="shared" si="6"/>
        <v>0.04039935030443438</v>
      </c>
      <c r="K60" s="10">
        <f t="shared" si="6"/>
        <v>0.07659925184313218</v>
      </c>
      <c r="L60" s="10">
        <f t="shared" si="6"/>
        <v>0.12597011813139386</v>
      </c>
      <c r="M60" s="10">
        <f t="shared" si="6"/>
        <v>0.614938105617995</v>
      </c>
      <c r="N60" s="10">
        <f t="shared" si="6"/>
        <v>1</v>
      </c>
    </row>
    <row r="61" spans="1:14" ht="12.75">
      <c r="A61" s="4" t="s">
        <v>19</v>
      </c>
      <c r="B61" s="9" t="s">
        <v>37</v>
      </c>
      <c r="C61" s="10">
        <f t="shared" si="5"/>
        <v>0</v>
      </c>
      <c r="D61" s="10">
        <f t="shared" si="6"/>
        <v>0.001861638051983038</v>
      </c>
      <c r="E61" s="10">
        <f t="shared" si="6"/>
        <v>0.003405400649819661</v>
      </c>
      <c r="F61" s="10">
        <f t="shared" si="6"/>
        <v>0.002586978481505384</v>
      </c>
      <c r="G61" s="10">
        <f t="shared" si="6"/>
        <v>0.007510119565536839</v>
      </c>
      <c r="H61" s="10">
        <f t="shared" si="6"/>
        <v>0.01762735829699891</v>
      </c>
      <c r="I61" s="10">
        <f t="shared" si="6"/>
        <v>0.014956669030650415</v>
      </c>
      <c r="J61" s="10">
        <f t="shared" si="6"/>
        <v>0.03281532601058475</v>
      </c>
      <c r="K61" s="10">
        <f t="shared" si="6"/>
        <v>0.07297999934828542</v>
      </c>
      <c r="L61" s="10">
        <f t="shared" si="6"/>
        <v>0.13472348467853423</v>
      </c>
      <c r="M61" s="10">
        <f t="shared" si="6"/>
        <v>0.7115330258861013</v>
      </c>
      <c r="N61" s="10">
        <f t="shared" si="6"/>
        <v>1</v>
      </c>
    </row>
    <row r="62" spans="1:14" ht="12.75">
      <c r="A62" s="4" t="s">
        <v>20</v>
      </c>
      <c r="B62" s="9" t="s">
        <v>37</v>
      </c>
      <c r="C62" s="10">
        <f t="shared" si="5"/>
        <v>0</v>
      </c>
      <c r="D62" s="10">
        <f t="shared" si="6"/>
        <v>0.0009400861196142095</v>
      </c>
      <c r="E62" s="10">
        <f t="shared" si="6"/>
        <v>0.0033985180626614642</v>
      </c>
      <c r="F62" s="10">
        <f t="shared" si="6"/>
        <v>0.003383800806288208</v>
      </c>
      <c r="G62" s="10">
        <f t="shared" si="6"/>
        <v>0.01037771599268268</v>
      </c>
      <c r="H62" s="10">
        <f t="shared" si="6"/>
        <v>0.019674590318484755</v>
      </c>
      <c r="I62" s="10">
        <f t="shared" si="6"/>
        <v>0.010004652348140387</v>
      </c>
      <c r="J62" s="10">
        <f t="shared" si="6"/>
        <v>0.030076171655584866</v>
      </c>
      <c r="K62" s="10">
        <f t="shared" si="6"/>
        <v>0.06355820575616952</v>
      </c>
      <c r="L62" s="10">
        <f t="shared" si="6"/>
        <v>0.12665523896669736</v>
      </c>
      <c r="M62" s="10">
        <f t="shared" si="6"/>
        <v>0.7319310199736763</v>
      </c>
      <c r="N62" s="10">
        <f t="shared" si="6"/>
        <v>1</v>
      </c>
    </row>
    <row r="63" spans="1:14" ht="12.75">
      <c r="A63" s="4" t="s">
        <v>21</v>
      </c>
      <c r="B63" s="9" t="s">
        <v>37</v>
      </c>
      <c r="C63" s="10">
        <f t="shared" si="5"/>
        <v>0</v>
      </c>
      <c r="D63" s="10">
        <f t="shared" si="6"/>
        <v>0.0030003515184950386</v>
      </c>
      <c r="E63" s="10">
        <f t="shared" si="6"/>
        <v>0.0037579307526665238</v>
      </c>
      <c r="F63" s="10">
        <f t="shared" si="6"/>
        <v>0.0015766054304119231</v>
      </c>
      <c r="G63" s="10">
        <f t="shared" si="6"/>
        <v>0.0037584478678369653</v>
      </c>
      <c r="H63" s="10">
        <f t="shared" si="6"/>
        <v>0.015633887996063127</v>
      </c>
      <c r="I63" s="10">
        <f t="shared" si="6"/>
        <v>0.023495830124961075</v>
      </c>
      <c r="J63" s="10">
        <f t="shared" si="6"/>
        <v>0.03949424772919568</v>
      </c>
      <c r="K63" s="10">
        <f t="shared" si="6"/>
        <v>0.09231227125401661</v>
      </c>
      <c r="L63" s="10">
        <f t="shared" si="6"/>
        <v>0.15421251796954608</v>
      </c>
      <c r="M63" s="10">
        <f t="shared" si="6"/>
        <v>0.662757909356807</v>
      </c>
      <c r="N63" s="10">
        <f t="shared" si="6"/>
        <v>1</v>
      </c>
    </row>
    <row r="64" spans="1:14" ht="12.75">
      <c r="A64" s="4" t="s">
        <v>41</v>
      </c>
      <c r="B64" s="11" t="s">
        <v>37</v>
      </c>
      <c r="C64" s="10">
        <f t="shared" si="5"/>
        <v>0.0005002586722170026</v>
      </c>
      <c r="D64" s="10">
        <f t="shared" si="6"/>
        <v>0.0381864052840038</v>
      </c>
      <c r="E64" s="10">
        <f t="shared" si="6"/>
        <v>0.023950285178924318</v>
      </c>
      <c r="F64" s="10">
        <f t="shared" si="6"/>
        <v>0.023550751765457203</v>
      </c>
      <c r="G64" s="10">
        <f t="shared" si="6"/>
        <v>0.03177043161160839</v>
      </c>
      <c r="H64" s="10">
        <f t="shared" si="6"/>
        <v>0.05372236914554642</v>
      </c>
      <c r="I64" s="10">
        <f t="shared" si="6"/>
        <v>0.024087097773324236</v>
      </c>
      <c r="J64" s="10">
        <f t="shared" si="6"/>
        <v>0.045956816764881996</v>
      </c>
      <c r="K64" s="10">
        <f t="shared" si="6"/>
        <v>0.07848721562034906</v>
      </c>
      <c r="L64" s="10">
        <f t="shared" si="6"/>
        <v>0.12592135457731296</v>
      </c>
      <c r="M64" s="10">
        <f t="shared" si="6"/>
        <v>0.5538670136063745</v>
      </c>
      <c r="N64" s="10">
        <f t="shared" si="6"/>
        <v>1</v>
      </c>
    </row>
    <row r="65" spans="1:14" ht="12.75">
      <c r="A65" s="4" t="s">
        <v>36</v>
      </c>
      <c r="B65" s="11" t="s">
        <v>37</v>
      </c>
      <c r="C65" s="10">
        <f t="shared" si="5"/>
        <v>2.121994046306187E-05</v>
      </c>
      <c r="D65" s="10">
        <f t="shared" si="6"/>
        <v>0.019506341215043983</v>
      </c>
      <c r="E65" s="10">
        <f t="shared" si="6"/>
        <v>0.025586682830058417</v>
      </c>
      <c r="F65" s="10">
        <f t="shared" si="6"/>
        <v>0.018073277848470095</v>
      </c>
      <c r="G65" s="10">
        <f t="shared" si="6"/>
        <v>0.016476515421030985</v>
      </c>
      <c r="H65" s="10">
        <f t="shared" si="6"/>
        <v>0.048442524952983644</v>
      </c>
      <c r="I65" s="10">
        <f t="shared" si="6"/>
        <v>0.021417361626151373</v>
      </c>
      <c r="J65" s="10">
        <f t="shared" si="6"/>
        <v>0.04748342368658273</v>
      </c>
      <c r="K65" s="10">
        <f t="shared" si="6"/>
        <v>0.07184314100926342</v>
      </c>
      <c r="L65" s="10">
        <f t="shared" si="6"/>
        <v>0.12746533850996664</v>
      </c>
      <c r="M65" s="10">
        <f t="shared" si="6"/>
        <v>0.6036841729599857</v>
      </c>
      <c r="N65" s="10">
        <f t="shared" si="6"/>
        <v>1</v>
      </c>
    </row>
    <row r="66" spans="1:14" ht="12.75">
      <c r="A66" s="4" t="s">
        <v>25</v>
      </c>
      <c r="B66" s="11" t="s">
        <v>37</v>
      </c>
      <c r="C66" s="10">
        <f t="shared" si="5"/>
        <v>0.00154793235333507</v>
      </c>
      <c r="D66" s="10">
        <f aca="true" t="shared" si="7" ref="D66:N73">+D22/$N22</f>
        <v>0.013430979494733698</v>
      </c>
      <c r="E66" s="10">
        <f t="shared" si="7"/>
        <v>0.011099413885853617</v>
      </c>
      <c r="F66" s="10">
        <f t="shared" si="7"/>
        <v>0.007439497813940461</v>
      </c>
      <c r="G66" s="10">
        <f t="shared" si="7"/>
        <v>0.016451268716814398</v>
      </c>
      <c r="H66" s="10">
        <f t="shared" si="7"/>
        <v>0.027509545605917344</v>
      </c>
      <c r="I66" s="10">
        <f t="shared" si="7"/>
        <v>0.023624448889984766</v>
      </c>
      <c r="J66" s="10">
        <f t="shared" si="7"/>
        <v>0.0429183848290755</v>
      </c>
      <c r="K66" s="10">
        <f t="shared" si="7"/>
        <v>0.07450369240114839</v>
      </c>
      <c r="L66" s="10">
        <f t="shared" si="7"/>
        <v>0.14044514460311902</v>
      </c>
      <c r="M66" s="10">
        <f t="shared" si="7"/>
        <v>0.6410296914060769</v>
      </c>
      <c r="N66" s="10">
        <f t="shared" si="7"/>
        <v>1</v>
      </c>
    </row>
    <row r="67" spans="1:14" ht="12.75">
      <c r="A67" s="4" t="s">
        <v>27</v>
      </c>
      <c r="B67" s="11" t="s">
        <v>37</v>
      </c>
      <c r="C67" s="10">
        <f t="shared" si="5"/>
        <v>0.0016411754323457201</v>
      </c>
      <c r="D67" s="10">
        <f t="shared" si="7"/>
        <v>0.008012173674402127</v>
      </c>
      <c r="E67" s="10">
        <f t="shared" si="7"/>
        <v>0.008441787698970603</v>
      </c>
      <c r="F67" s="10">
        <f t="shared" si="7"/>
        <v>0.005180772384696703</v>
      </c>
      <c r="G67" s="10">
        <f t="shared" si="7"/>
        <v>0.011768298944192429</v>
      </c>
      <c r="H67" s="10">
        <f t="shared" si="7"/>
        <v>0.021323744098796667</v>
      </c>
      <c r="I67" s="10">
        <f t="shared" si="7"/>
        <v>0.01807747049512993</v>
      </c>
      <c r="J67" s="10">
        <f t="shared" si="7"/>
        <v>0.03685973721012264</v>
      </c>
      <c r="K67" s="10">
        <f t="shared" si="7"/>
        <v>0.0693690078413274</v>
      </c>
      <c r="L67" s="10">
        <f t="shared" si="7"/>
        <v>0.13306537090699666</v>
      </c>
      <c r="M67" s="10">
        <f t="shared" si="7"/>
        <v>0.6862604613130197</v>
      </c>
      <c r="N67" s="10">
        <f t="shared" si="7"/>
        <v>1</v>
      </c>
    </row>
    <row r="68" spans="1:14" ht="12.75">
      <c r="A68" s="4" t="s">
        <v>28</v>
      </c>
      <c r="B68" s="11" t="s">
        <v>37</v>
      </c>
      <c r="C68" s="10">
        <f t="shared" si="5"/>
        <v>0.0010591887613694525</v>
      </c>
      <c r="D68" s="10">
        <f t="shared" si="7"/>
        <v>0.010410088930332859</v>
      </c>
      <c r="E68" s="10">
        <f t="shared" si="7"/>
        <v>0.01888811378397427</v>
      </c>
      <c r="F68" s="10">
        <f t="shared" si="7"/>
        <v>0.013413805056934814</v>
      </c>
      <c r="G68" s="10">
        <f t="shared" si="7"/>
        <v>0.0324093829104723</v>
      </c>
      <c r="H68" s="10">
        <f t="shared" si="7"/>
        <v>0.046796151120298626</v>
      </c>
      <c r="I68" s="10">
        <f t="shared" si="7"/>
        <v>0.03931751031949165</v>
      </c>
      <c r="J68" s="10">
        <f t="shared" si="7"/>
        <v>0.06622880251356553</v>
      </c>
      <c r="K68" s="10">
        <f t="shared" si="7"/>
        <v>0.08751485937166015</v>
      </c>
      <c r="L68" s="10">
        <f t="shared" si="7"/>
        <v>0.16360085135706626</v>
      </c>
      <c r="M68" s="10">
        <f t="shared" si="7"/>
        <v>0.520361245874834</v>
      </c>
      <c r="N68" s="10">
        <f t="shared" si="7"/>
        <v>1</v>
      </c>
    </row>
    <row r="69" spans="1:14" ht="12.75">
      <c r="A69" s="4" t="s">
        <v>29</v>
      </c>
      <c r="B69" s="11" t="s">
        <v>37</v>
      </c>
      <c r="C69" s="10">
        <f t="shared" si="5"/>
        <v>8.47411586018349E-05</v>
      </c>
      <c r="D69" s="10">
        <f t="shared" si="7"/>
        <v>0.007058624655389878</v>
      </c>
      <c r="E69" s="10">
        <f t="shared" si="7"/>
        <v>0.008351711964425286</v>
      </c>
      <c r="F69" s="10">
        <f t="shared" si="7"/>
        <v>0.007353649429781452</v>
      </c>
      <c r="G69" s="10">
        <f t="shared" si="7"/>
        <v>0.017221286564750672</v>
      </c>
      <c r="H69" s="10">
        <f t="shared" si="7"/>
        <v>0.027722913108518807</v>
      </c>
      <c r="I69" s="10">
        <f t="shared" si="7"/>
        <v>0.029479283470191877</v>
      </c>
      <c r="J69" s="10">
        <f t="shared" si="7"/>
        <v>0.04224189828229986</v>
      </c>
      <c r="K69" s="10">
        <f t="shared" si="7"/>
        <v>0.1061022076923567</v>
      </c>
      <c r="L69" s="10">
        <f t="shared" si="7"/>
        <v>0.15325909317356298</v>
      </c>
      <c r="M69" s="10">
        <f t="shared" si="7"/>
        <v>0.6011245905001207</v>
      </c>
      <c r="N69" s="10">
        <f t="shared" si="7"/>
        <v>1</v>
      </c>
    </row>
    <row r="70" spans="1:14" ht="12.75">
      <c r="A70" s="4" t="s">
        <v>31</v>
      </c>
      <c r="B70" s="9" t="s">
        <v>37</v>
      </c>
      <c r="C70" s="10">
        <f t="shared" si="5"/>
        <v>0</v>
      </c>
      <c r="D70" s="10">
        <f t="shared" si="7"/>
        <v>0.001227795129419879</v>
      </c>
      <c r="E70" s="10">
        <f t="shared" si="7"/>
        <v>7.826582498294049E-05</v>
      </c>
      <c r="F70" s="10">
        <f t="shared" si="7"/>
        <v>0</v>
      </c>
      <c r="G70" s="10">
        <f t="shared" si="7"/>
        <v>0.00037420847569968424</v>
      </c>
      <c r="H70" s="10">
        <f t="shared" si="7"/>
        <v>0.001408784849692929</v>
      </c>
      <c r="I70" s="10">
        <f t="shared" si="7"/>
        <v>0.007454819829625082</v>
      </c>
      <c r="J70" s="10">
        <f t="shared" si="7"/>
        <v>0.05138395990833115</v>
      </c>
      <c r="K70" s="10">
        <f t="shared" si="7"/>
        <v>0.03296458716000225</v>
      </c>
      <c r="L70" s="10">
        <f t="shared" si="7"/>
        <v>0.029562469580275055</v>
      </c>
      <c r="M70" s="10">
        <f t="shared" si="7"/>
        <v>0.875545109241971</v>
      </c>
      <c r="N70" s="10">
        <f t="shared" si="7"/>
        <v>1</v>
      </c>
    </row>
    <row r="71" spans="1:14" ht="12.75">
      <c r="A71" s="4" t="s">
        <v>32</v>
      </c>
      <c r="B71" s="9" t="s">
        <v>37</v>
      </c>
      <c r="C71" s="10">
        <f t="shared" si="5"/>
        <v>0.0029962405066485</v>
      </c>
      <c r="D71" s="10">
        <f t="shared" si="7"/>
        <v>0.026991396058839854</v>
      </c>
      <c r="E71" s="10">
        <f t="shared" si="7"/>
        <v>0.0207466000555093</v>
      </c>
      <c r="F71" s="10">
        <f t="shared" si="7"/>
        <v>0.017567431181086467</v>
      </c>
      <c r="G71" s="10">
        <f t="shared" si="7"/>
        <v>0.019447177856836476</v>
      </c>
      <c r="H71" s="10">
        <f t="shared" si="7"/>
        <v>0.061514394570181416</v>
      </c>
      <c r="I71" s="10">
        <f t="shared" si="7"/>
        <v>0.05639870814725103</v>
      </c>
      <c r="J71" s="10">
        <f t="shared" si="7"/>
        <v>0.05507405444957485</v>
      </c>
      <c r="K71" s="10">
        <f t="shared" si="7"/>
        <v>0.050406227133954026</v>
      </c>
      <c r="L71" s="10">
        <f t="shared" si="7"/>
        <v>0.18441702621552747</v>
      </c>
      <c r="M71" s="10">
        <f t="shared" si="7"/>
        <v>0.5044407438245906</v>
      </c>
      <c r="N71" s="10">
        <f t="shared" si="7"/>
        <v>1</v>
      </c>
    </row>
    <row r="72" spans="1:14" ht="12.75">
      <c r="A72" s="4" t="s">
        <v>33</v>
      </c>
      <c r="B72" s="9" t="s">
        <v>37</v>
      </c>
      <c r="C72" s="10">
        <f t="shared" si="5"/>
        <v>0</v>
      </c>
      <c r="D72" s="10">
        <f t="shared" si="7"/>
        <v>2.160349803840238E-05</v>
      </c>
      <c r="E72" s="10">
        <f t="shared" si="7"/>
        <v>1.6202623528801784E-05</v>
      </c>
      <c r="F72" s="10">
        <f t="shared" si="7"/>
        <v>0</v>
      </c>
      <c r="G72" s="10">
        <f t="shared" si="7"/>
        <v>6.45404503897271E-05</v>
      </c>
      <c r="H72" s="10">
        <f t="shared" si="7"/>
        <v>0</v>
      </c>
      <c r="I72" s="10">
        <f t="shared" si="7"/>
        <v>0.08833373299804705</v>
      </c>
      <c r="J72" s="10">
        <f t="shared" si="7"/>
        <v>0.013927235097907054</v>
      </c>
      <c r="K72" s="10">
        <f t="shared" si="7"/>
        <v>0.025373308446103592</v>
      </c>
      <c r="L72" s="10">
        <f t="shared" si="7"/>
        <v>0.09682147733360986</v>
      </c>
      <c r="M72" s="10">
        <f t="shared" si="7"/>
        <v>0.7754418995523755</v>
      </c>
      <c r="N72" s="10">
        <f t="shared" si="7"/>
        <v>1</v>
      </c>
    </row>
    <row r="73" spans="1:14" ht="12.75">
      <c r="A73" s="4" t="s">
        <v>34</v>
      </c>
      <c r="B73" s="9" t="s">
        <v>37</v>
      </c>
      <c r="C73" s="10">
        <f t="shared" si="5"/>
        <v>0</v>
      </c>
      <c r="D73" s="10">
        <f t="shared" si="7"/>
        <v>0.0015351742918551</v>
      </c>
      <c r="E73" s="10">
        <f t="shared" si="7"/>
        <v>0.0026457477927361306</v>
      </c>
      <c r="F73" s="10">
        <f t="shared" si="7"/>
        <v>0.000745941158839616</v>
      </c>
      <c r="G73" s="10">
        <f t="shared" si="7"/>
        <v>0.0030685485016238856</v>
      </c>
      <c r="H73" s="10">
        <f t="shared" si="7"/>
        <v>0.020386469652139663</v>
      </c>
      <c r="I73" s="10">
        <f t="shared" si="7"/>
        <v>0.020655491919939394</v>
      </c>
      <c r="J73" s="10">
        <f t="shared" si="7"/>
        <v>0.02734160110178395</v>
      </c>
      <c r="K73" s="10">
        <f t="shared" si="7"/>
        <v>0.11522880888401198</v>
      </c>
      <c r="L73" s="10">
        <f t="shared" si="7"/>
        <v>0.18254187559887286</v>
      </c>
      <c r="M73" s="10">
        <f t="shared" si="7"/>
        <v>0.625850341098197</v>
      </c>
      <c r="N73" s="10">
        <f t="shared" si="7"/>
        <v>1</v>
      </c>
    </row>
  </sheetData>
  <sheetProtection/>
  <mergeCells count="4">
    <mergeCell ref="A4:A5"/>
    <mergeCell ref="B4:B5"/>
    <mergeCell ref="D4:N4"/>
    <mergeCell ref="M1:N1"/>
  </mergeCells>
  <printOptions/>
  <pageMargins left="0.7480314960629921" right="0.31496062992125984" top="0.64" bottom="0.63" header="0.25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">
      <selection activeCell="C10" sqref="C10:E40"/>
    </sheetView>
  </sheetViews>
  <sheetFormatPr defaultColWidth="8.8515625" defaultRowHeight="12.75"/>
  <cols>
    <col min="1" max="1" width="24.8515625" style="0" customWidth="1"/>
    <col min="2" max="2" width="8.140625" style="0" customWidth="1"/>
    <col min="3" max="5" width="12.7109375" style="0" bestFit="1" customWidth="1"/>
    <col min="6" max="6" width="10.57421875" style="0" customWidth="1"/>
    <col min="7" max="7" width="11.140625" style="0" customWidth="1"/>
  </cols>
  <sheetData>
    <row r="1" ht="12.75">
      <c r="A1" s="59" t="s">
        <v>176</v>
      </c>
    </row>
    <row r="2" ht="12.75">
      <c r="A2" s="1" t="s">
        <v>59</v>
      </c>
    </row>
    <row r="4" spans="1:7" ht="12.75">
      <c r="A4" s="76" t="s">
        <v>0</v>
      </c>
      <c r="B4" s="76" t="s">
        <v>1</v>
      </c>
      <c r="C4" s="82" t="s">
        <v>44</v>
      </c>
      <c r="D4" s="82" t="s">
        <v>45</v>
      </c>
      <c r="E4" s="82" t="s">
        <v>12</v>
      </c>
      <c r="F4" s="81" t="s">
        <v>62</v>
      </c>
      <c r="G4" s="81"/>
    </row>
    <row r="5" spans="1:7" ht="12.75">
      <c r="A5" s="76"/>
      <c r="B5" s="76"/>
      <c r="C5" s="82"/>
      <c r="D5" s="82"/>
      <c r="E5" s="82"/>
      <c r="F5" s="18" t="s">
        <v>44</v>
      </c>
      <c r="G5" s="18" t="s">
        <v>45</v>
      </c>
    </row>
    <row r="6" spans="1:7" ht="12.75">
      <c r="A6" s="3" t="s">
        <v>14</v>
      </c>
      <c r="B6" s="3"/>
      <c r="C6" s="73">
        <v>502</v>
      </c>
      <c r="D6" s="73">
        <v>1076</v>
      </c>
      <c r="E6" s="73">
        <v>1578</v>
      </c>
      <c r="F6" s="19" t="s">
        <v>47</v>
      </c>
      <c r="G6" s="19" t="s">
        <v>47</v>
      </c>
    </row>
    <row r="7" spans="1:7" ht="12.75">
      <c r="A7" s="3" t="s">
        <v>13</v>
      </c>
      <c r="B7" s="3"/>
      <c r="C7" s="73">
        <v>23399.839999999997</v>
      </c>
      <c r="D7" s="73">
        <v>6379.27</v>
      </c>
      <c r="E7" s="73">
        <v>29779.10999999999</v>
      </c>
      <c r="F7" s="19" t="s">
        <v>47</v>
      </c>
      <c r="G7" s="19" t="s">
        <v>47</v>
      </c>
    </row>
    <row r="8" spans="1:7" ht="12.75">
      <c r="A8" s="4" t="s">
        <v>39</v>
      </c>
      <c r="B8" s="5" t="s">
        <v>167</v>
      </c>
      <c r="C8" s="73">
        <v>269021900.08</v>
      </c>
      <c r="D8" s="73">
        <v>65497413.970000006</v>
      </c>
      <c r="E8" s="73">
        <v>334519314.05</v>
      </c>
      <c r="F8" s="6">
        <f>C8/C$7</f>
        <v>11496.741006776116</v>
      </c>
      <c r="G8" s="6">
        <f>D8/D$7</f>
        <v>10267.22712316613</v>
      </c>
    </row>
    <row r="9" spans="1:7" ht="12.75">
      <c r="A9" s="4" t="s">
        <v>40</v>
      </c>
      <c r="B9" s="5" t="s">
        <v>167</v>
      </c>
      <c r="C9" s="6">
        <f>+ROUND(C8/C7/12,0)</f>
        <v>958</v>
      </c>
      <c r="D9" s="6">
        <f>+ROUND(D8/D7/12,0)</f>
        <v>856</v>
      </c>
      <c r="E9" s="6">
        <f>+ROUND(E8/E7/12,0)</f>
        <v>936</v>
      </c>
      <c r="F9" s="19" t="s">
        <v>47</v>
      </c>
      <c r="G9" s="19" t="s">
        <v>47</v>
      </c>
    </row>
    <row r="10" spans="1:7" ht="12.75">
      <c r="A10" s="4" t="s">
        <v>15</v>
      </c>
      <c r="B10" s="5" t="s">
        <v>167</v>
      </c>
      <c r="C10" s="6">
        <v>55567931.12</v>
      </c>
      <c r="D10" s="6">
        <v>32395957.96</v>
      </c>
      <c r="E10" s="6">
        <v>87963889.08000001</v>
      </c>
      <c r="F10" s="6">
        <f aca="true" t="shared" si="0" ref="F10:F29">C10/C$7</f>
        <v>2374.7141484728104</v>
      </c>
      <c r="G10" s="6">
        <f aca="true" t="shared" si="1" ref="G10:G29">D10/D$7</f>
        <v>5078.317418764216</v>
      </c>
    </row>
    <row r="11" spans="1:7" ht="12.75">
      <c r="A11" s="4" t="s">
        <v>16</v>
      </c>
      <c r="B11" s="5" t="s">
        <v>167</v>
      </c>
      <c r="C11" s="6">
        <v>-206304069.11</v>
      </c>
      <c r="D11" s="6">
        <v>-120692097.63999996</v>
      </c>
      <c r="E11" s="6">
        <v>-326996166.7500002</v>
      </c>
      <c r="F11" s="6">
        <f t="shared" si="0"/>
        <v>-8816.473493408505</v>
      </c>
      <c r="G11" s="6">
        <f t="shared" si="1"/>
        <v>-18919.421444773452</v>
      </c>
    </row>
    <row r="12" spans="1:7" ht="12.75">
      <c r="A12" s="7" t="s">
        <v>17</v>
      </c>
      <c r="B12" s="5" t="s">
        <v>167</v>
      </c>
      <c r="C12" s="6">
        <v>195418754.41</v>
      </c>
      <c r="D12" s="6">
        <v>86210829.9</v>
      </c>
      <c r="E12" s="6">
        <v>281629584.31</v>
      </c>
      <c r="F12" s="6">
        <f t="shared" si="0"/>
        <v>8351.285923749907</v>
      </c>
      <c r="G12" s="6">
        <f t="shared" si="1"/>
        <v>13514.215560714627</v>
      </c>
    </row>
    <row r="13" spans="1:7" ht="12.75">
      <c r="A13" s="4" t="s">
        <v>22</v>
      </c>
      <c r="B13" s="5" t="s">
        <v>167</v>
      </c>
      <c r="C13" s="6">
        <v>257514252.20000008</v>
      </c>
      <c r="D13" s="6">
        <v>151622349.76999992</v>
      </c>
      <c r="E13" s="6">
        <v>409136601.97000027</v>
      </c>
      <c r="F13" s="6">
        <f t="shared" si="0"/>
        <v>11004.957820224417</v>
      </c>
      <c r="G13" s="6">
        <f t="shared" si="1"/>
        <v>23767.97811818592</v>
      </c>
    </row>
    <row r="14" spans="1:7" ht="12.75">
      <c r="A14" s="4" t="s">
        <v>23</v>
      </c>
      <c r="B14" s="5" t="s">
        <v>167</v>
      </c>
      <c r="C14" s="6">
        <v>6615326.140000001</v>
      </c>
      <c r="D14" s="6">
        <v>5348571.79</v>
      </c>
      <c r="E14" s="6">
        <v>11963897.93</v>
      </c>
      <c r="F14" s="6">
        <f t="shared" si="0"/>
        <v>282.70817834651865</v>
      </c>
      <c r="G14" s="6">
        <f t="shared" si="1"/>
        <v>838.4300695847644</v>
      </c>
    </row>
    <row r="15" spans="1:7" ht="12.75">
      <c r="A15" s="4" t="s">
        <v>24</v>
      </c>
      <c r="B15" s="5" t="s">
        <v>167</v>
      </c>
      <c r="C15" s="6">
        <v>264129578.34000006</v>
      </c>
      <c r="D15" s="6">
        <v>156970921.5599999</v>
      </c>
      <c r="E15" s="6">
        <v>421100499.9000003</v>
      </c>
      <c r="F15" s="6">
        <f t="shared" si="0"/>
        <v>11287.665998570934</v>
      </c>
      <c r="G15" s="6">
        <f t="shared" si="1"/>
        <v>24606.408187770685</v>
      </c>
    </row>
    <row r="16" spans="1:7" ht="12.75">
      <c r="A16" s="4" t="s">
        <v>18</v>
      </c>
      <c r="B16" s="5" t="s">
        <v>167</v>
      </c>
      <c r="C16" s="6">
        <v>1208208085.1399999</v>
      </c>
      <c r="D16" s="6">
        <v>437591253.19</v>
      </c>
      <c r="E16" s="6">
        <v>1645799338.33</v>
      </c>
      <c r="F16" s="6">
        <f t="shared" si="0"/>
        <v>51633.177198647514</v>
      </c>
      <c r="G16" s="6">
        <f t="shared" si="1"/>
        <v>68595.81945739873</v>
      </c>
    </row>
    <row r="17" spans="1:7" ht="12.75">
      <c r="A17" s="4" t="s">
        <v>19</v>
      </c>
      <c r="B17" s="5" t="s">
        <v>167</v>
      </c>
      <c r="C17" s="6">
        <v>962782517.6800001</v>
      </c>
      <c r="D17" s="6">
        <v>349735937.45</v>
      </c>
      <c r="E17" s="6">
        <v>1312518455.13</v>
      </c>
      <c r="F17" s="6">
        <f t="shared" si="0"/>
        <v>41144.83336980083</v>
      </c>
      <c r="G17" s="6">
        <f t="shared" si="1"/>
        <v>54823.81799955167</v>
      </c>
    </row>
    <row r="18" spans="1:7" ht="12.75">
      <c r="A18" s="4" t="s">
        <v>20</v>
      </c>
      <c r="B18" s="5" t="s">
        <v>167</v>
      </c>
      <c r="C18" s="6">
        <v>497841252.52</v>
      </c>
      <c r="D18" s="6">
        <v>274313537.18999994</v>
      </c>
      <c r="E18" s="6">
        <v>772154789.71</v>
      </c>
      <c r="F18" s="6">
        <f t="shared" si="0"/>
        <v>21275.412674616582</v>
      </c>
      <c r="G18" s="6">
        <f t="shared" si="1"/>
        <v>43000.77237520906</v>
      </c>
    </row>
    <row r="19" spans="1:7" ht="12.75">
      <c r="A19" s="4" t="s">
        <v>21</v>
      </c>
      <c r="B19" s="5" t="s">
        <v>167</v>
      </c>
      <c r="C19" s="6">
        <v>427616570.3500001</v>
      </c>
      <c r="D19" s="6">
        <v>62448340.69</v>
      </c>
      <c r="E19" s="6">
        <v>490064911.0400001</v>
      </c>
      <c r="F19" s="6">
        <f t="shared" si="0"/>
        <v>18274.337360853755</v>
      </c>
      <c r="G19" s="6">
        <f t="shared" si="1"/>
        <v>9789.26126186852</v>
      </c>
    </row>
    <row r="20" spans="1:7" ht="12.75">
      <c r="A20" s="4" t="s">
        <v>41</v>
      </c>
      <c r="B20" s="5" t="s">
        <v>167</v>
      </c>
      <c r="C20" s="6">
        <v>2897273977.6099997</v>
      </c>
      <c r="D20" s="6">
        <v>1384382931.02</v>
      </c>
      <c r="E20" s="6">
        <v>4281656908.6299996</v>
      </c>
      <c r="F20" s="6">
        <f t="shared" si="0"/>
        <v>123815.97385324002</v>
      </c>
      <c r="G20" s="6">
        <f t="shared" si="1"/>
        <v>217012.75083512688</v>
      </c>
    </row>
    <row r="21" spans="1:7" ht="12.75">
      <c r="A21" s="4" t="s">
        <v>36</v>
      </c>
      <c r="B21" s="5" t="s">
        <v>167</v>
      </c>
      <c r="C21" s="6">
        <v>1422663695.85</v>
      </c>
      <c r="D21" s="6">
        <v>500291746.51</v>
      </c>
      <c r="E21" s="6">
        <v>1922955442.36</v>
      </c>
      <c r="F21" s="6">
        <f t="shared" si="0"/>
        <v>60798.009552629424</v>
      </c>
      <c r="G21" s="6">
        <f t="shared" si="1"/>
        <v>78424.60759773453</v>
      </c>
    </row>
    <row r="22" spans="1:7" ht="12.75">
      <c r="A22" s="4" t="s">
        <v>25</v>
      </c>
      <c r="B22" s="5" t="s">
        <v>26</v>
      </c>
      <c r="C22" s="6">
        <v>774292.2599999993</v>
      </c>
      <c r="D22" s="6">
        <v>525997.1199999998</v>
      </c>
      <c r="E22" s="6">
        <v>1300289.3800000006</v>
      </c>
      <c r="F22" s="6">
        <f t="shared" si="0"/>
        <v>33.089639074455185</v>
      </c>
      <c r="G22" s="6">
        <f t="shared" si="1"/>
        <v>82.45412406121699</v>
      </c>
    </row>
    <row r="23" spans="1:7" ht="12.75">
      <c r="A23" s="4" t="s">
        <v>27</v>
      </c>
      <c r="B23" s="5" t="s">
        <v>26</v>
      </c>
      <c r="C23" s="6">
        <v>569178.7199999997</v>
      </c>
      <c r="D23" s="6">
        <v>357443.7300000004</v>
      </c>
      <c r="E23" s="6">
        <v>926622.4499999996</v>
      </c>
      <c r="F23" s="6">
        <f t="shared" si="0"/>
        <v>24.324043241321302</v>
      </c>
      <c r="G23" s="6">
        <f t="shared" si="1"/>
        <v>56.03207420284772</v>
      </c>
    </row>
    <row r="24" spans="1:7" ht="12.75">
      <c r="A24" s="4" t="s">
        <v>28</v>
      </c>
      <c r="B24" s="5" t="s">
        <v>26</v>
      </c>
      <c r="C24" s="6">
        <v>180095.12999999998</v>
      </c>
      <c r="D24" s="6">
        <v>134428.60000000003</v>
      </c>
      <c r="E24" s="6">
        <v>314523.72999999975</v>
      </c>
      <c r="F24" s="6">
        <f t="shared" si="0"/>
        <v>7.696425702056082</v>
      </c>
      <c r="G24" s="6">
        <f t="shared" si="1"/>
        <v>21.072724622096263</v>
      </c>
    </row>
    <row r="25" spans="1:7" ht="12.75">
      <c r="A25" s="4" t="s">
        <v>29</v>
      </c>
      <c r="B25" s="8" t="s">
        <v>30</v>
      </c>
      <c r="C25" s="6">
        <v>231647.7</v>
      </c>
      <c r="D25" s="6">
        <v>86969.61</v>
      </c>
      <c r="E25" s="6">
        <v>318617.31</v>
      </c>
      <c r="F25" s="6">
        <f t="shared" si="0"/>
        <v>9.899542048150758</v>
      </c>
      <c r="G25" s="6">
        <f t="shared" si="1"/>
        <v>13.633160220526799</v>
      </c>
    </row>
    <row r="26" spans="1:7" ht="12.75">
      <c r="A26" s="4" t="s">
        <v>31</v>
      </c>
      <c r="B26" s="5" t="s">
        <v>30</v>
      </c>
      <c r="C26" s="6">
        <v>383410</v>
      </c>
      <c r="D26" s="6">
        <v>25453</v>
      </c>
      <c r="E26" s="6">
        <v>408863</v>
      </c>
      <c r="F26" s="6">
        <f t="shared" si="0"/>
        <v>16.38515477028903</v>
      </c>
      <c r="G26" s="6">
        <f t="shared" si="1"/>
        <v>3.989954963498958</v>
      </c>
    </row>
    <row r="27" spans="1:7" ht="12.75">
      <c r="A27" s="4" t="s">
        <v>32</v>
      </c>
      <c r="B27" s="5" t="s">
        <v>30</v>
      </c>
      <c r="C27" s="6">
        <v>90319</v>
      </c>
      <c r="D27" s="6">
        <v>68213</v>
      </c>
      <c r="E27" s="6">
        <v>158532</v>
      </c>
      <c r="F27" s="6">
        <f t="shared" si="0"/>
        <v>3.8598127166681486</v>
      </c>
      <c r="G27" s="6">
        <f t="shared" si="1"/>
        <v>10.692916274119138</v>
      </c>
    </row>
    <row r="28" spans="1:7" ht="12.75">
      <c r="A28" s="4" t="s">
        <v>33</v>
      </c>
      <c r="B28" s="8" t="s">
        <v>30</v>
      </c>
      <c r="C28" s="6">
        <v>3002191</v>
      </c>
      <c r="D28" s="6">
        <v>700913</v>
      </c>
      <c r="E28" s="6">
        <v>3703104</v>
      </c>
      <c r="F28" s="6">
        <f t="shared" si="0"/>
        <v>128.2996379462424</v>
      </c>
      <c r="G28" s="6">
        <f t="shared" si="1"/>
        <v>109.87354352457255</v>
      </c>
    </row>
    <row r="29" spans="1:7" ht="12.75">
      <c r="A29" s="4" t="s">
        <v>34</v>
      </c>
      <c r="B29" s="8" t="s">
        <v>35</v>
      </c>
      <c r="C29" s="6">
        <v>729295.16</v>
      </c>
      <c r="D29" s="6">
        <v>48447.15000000001</v>
      </c>
      <c r="E29" s="6">
        <v>777742.31</v>
      </c>
      <c r="F29" s="6">
        <f t="shared" si="0"/>
        <v>31.1666729345158</v>
      </c>
      <c r="G29" s="6">
        <f t="shared" si="1"/>
        <v>7.594466137975036</v>
      </c>
    </row>
    <row r="30" spans="1:9" ht="12.75" hidden="1">
      <c r="A30" s="22"/>
      <c r="B30" s="23"/>
      <c r="C30" s="24">
        <v>316326.7199999999</v>
      </c>
      <c r="D30" s="24">
        <v>199603.5200000002</v>
      </c>
      <c r="E30" s="24">
        <v>515930.2399999998</v>
      </c>
      <c r="F30" s="24"/>
      <c r="G30" s="24"/>
      <c r="H30" s="24"/>
      <c r="I30" s="24"/>
    </row>
    <row r="31" spans="1:9" ht="12.75" hidden="1">
      <c r="A31" s="22"/>
      <c r="B31" s="23"/>
      <c r="C31" s="24">
        <v>173469.42000000013</v>
      </c>
      <c r="D31" s="24">
        <v>108206.32000000007</v>
      </c>
      <c r="E31" s="24">
        <v>281675.7400000002</v>
      </c>
      <c r="F31" s="24"/>
      <c r="G31" s="24"/>
      <c r="H31" s="24"/>
      <c r="I31" s="24"/>
    </row>
    <row r="32" spans="1:9" ht="12.75" hidden="1">
      <c r="A32" s="22"/>
      <c r="B32" s="23"/>
      <c r="C32" s="24">
        <v>75171.26999999999</v>
      </c>
      <c r="D32" s="24">
        <v>52113.76999999997</v>
      </c>
      <c r="E32" s="24">
        <v>127285.03999999988</v>
      </c>
      <c r="F32" s="24"/>
      <c r="G32" s="24"/>
      <c r="H32" s="24"/>
      <c r="I32" s="24"/>
    </row>
    <row r="33" spans="1:9" ht="12.75" hidden="1">
      <c r="A33" s="22"/>
      <c r="B33" s="23"/>
      <c r="C33" s="24">
        <v>110957.59000000003</v>
      </c>
      <c r="D33" s="24">
        <v>74473.77999999988</v>
      </c>
      <c r="E33" s="24">
        <v>185431.37000000002</v>
      </c>
      <c r="F33" s="24"/>
      <c r="G33" s="24"/>
      <c r="H33" s="24"/>
      <c r="I33" s="24"/>
    </row>
    <row r="34" spans="1:9" ht="12.75" hidden="1">
      <c r="A34" s="22"/>
      <c r="B34" s="23"/>
      <c r="C34" s="24">
        <v>13074.980000000003</v>
      </c>
      <c r="D34" s="24">
        <v>4696.959999999999</v>
      </c>
      <c r="E34" s="24">
        <v>17771.940000000006</v>
      </c>
      <c r="F34" s="24"/>
      <c r="G34" s="24"/>
      <c r="H34" s="24"/>
      <c r="I34" s="24"/>
    </row>
    <row r="35" spans="1:9" ht="12.75" hidden="1">
      <c r="A35" s="22"/>
      <c r="B35" s="23"/>
      <c r="C35" s="24">
        <v>1864873.620000001</v>
      </c>
      <c r="D35" s="24">
        <v>1092256.3899999985</v>
      </c>
      <c r="E35" s="24">
        <v>2957130.0100000063</v>
      </c>
      <c r="F35" s="24"/>
      <c r="G35" s="24"/>
      <c r="H35" s="24"/>
      <c r="I35" s="24"/>
    </row>
    <row r="36" spans="1:9" ht="12.75" hidden="1">
      <c r="A36" s="22"/>
      <c r="B36" s="23"/>
      <c r="C36" s="24">
        <v>878418.1900000002</v>
      </c>
      <c r="D36" s="24">
        <v>513223.0600000004</v>
      </c>
      <c r="E36" s="24">
        <v>1391641.2500000002</v>
      </c>
      <c r="F36" s="24"/>
      <c r="G36" s="24"/>
      <c r="H36" s="24"/>
      <c r="I36" s="24"/>
    </row>
    <row r="37" spans="1:9" ht="12.75" hidden="1">
      <c r="A37" s="22"/>
      <c r="B37" s="23"/>
      <c r="C37" s="24">
        <v>688711.9600000001</v>
      </c>
      <c r="D37" s="24">
        <v>424808.6299999997</v>
      </c>
      <c r="E37" s="24">
        <v>1113520.5899999999</v>
      </c>
      <c r="F37" s="24"/>
      <c r="G37" s="24"/>
      <c r="H37" s="24"/>
      <c r="I37" s="24"/>
    </row>
    <row r="38" spans="1:9" ht="12.75" hidden="1">
      <c r="A38" s="22"/>
      <c r="B38" s="23"/>
      <c r="C38" s="24">
        <v>338141.7599999997</v>
      </c>
      <c r="D38" s="24">
        <v>211033.12999999995</v>
      </c>
      <c r="E38" s="24">
        <v>549174.8899999993</v>
      </c>
      <c r="F38" s="24"/>
      <c r="G38" s="24"/>
      <c r="H38" s="24"/>
      <c r="I38" s="24"/>
    </row>
    <row r="39" spans="1:9" ht="12.75" hidden="1">
      <c r="A39" s="22"/>
      <c r="B39" s="23"/>
      <c r="C39" s="24">
        <v>791417.65</v>
      </c>
      <c r="D39" s="24">
        <v>282454.9499999999</v>
      </c>
      <c r="E39" s="24">
        <v>1073872.6000000003</v>
      </c>
      <c r="F39" s="24"/>
      <c r="G39" s="24"/>
      <c r="H39" s="24"/>
      <c r="I39" s="24"/>
    </row>
    <row r="40" spans="1:11" ht="12.75" hidden="1">
      <c r="A40" s="46" t="s">
        <v>132</v>
      </c>
      <c r="B40" s="23"/>
      <c r="C40" s="24">
        <v>34202486</v>
      </c>
      <c r="D40" s="24">
        <v>3401073</v>
      </c>
      <c r="E40" s="24">
        <v>37603559</v>
      </c>
      <c r="F40" s="24"/>
      <c r="G40" s="24"/>
      <c r="H40" s="24"/>
      <c r="I40" s="24"/>
      <c r="J40" s="24"/>
      <c r="K40" s="24"/>
    </row>
    <row r="41" spans="1:9" ht="12.75">
      <c r="A41" s="3" t="s">
        <v>75</v>
      </c>
      <c r="B41" s="26" t="s">
        <v>79</v>
      </c>
      <c r="C41" s="27">
        <f aca="true" t="shared" si="2" ref="C41:E45">+IF(C30=0,0,C35/C30)</f>
        <v>5.895403398106874</v>
      </c>
      <c r="D41" s="27">
        <f t="shared" si="2"/>
        <v>5.47212990031437</v>
      </c>
      <c r="E41" s="27">
        <f t="shared" si="2"/>
        <v>5.731646995531813</v>
      </c>
      <c r="F41" s="12"/>
      <c r="G41" s="12"/>
      <c r="H41" s="12"/>
      <c r="I41" s="12"/>
    </row>
    <row r="42" spans="1:9" ht="12.75">
      <c r="A42" s="3" t="s">
        <v>64</v>
      </c>
      <c r="B42" s="26" t="s">
        <v>79</v>
      </c>
      <c r="C42" s="27">
        <f t="shared" si="2"/>
        <v>5.063821565783753</v>
      </c>
      <c r="D42" s="27">
        <f t="shared" si="2"/>
        <v>4.743004475154502</v>
      </c>
      <c r="E42" s="27">
        <f t="shared" si="2"/>
        <v>4.940579014720966</v>
      </c>
      <c r="F42" s="12"/>
      <c r="G42" s="12"/>
      <c r="H42" s="12"/>
      <c r="I42" s="12"/>
    </row>
    <row r="43" spans="1:9" ht="12.75">
      <c r="A43" s="3" t="s">
        <v>76</v>
      </c>
      <c r="B43" s="26" t="s">
        <v>79</v>
      </c>
      <c r="C43" s="27">
        <f t="shared" si="2"/>
        <v>9.161904009337613</v>
      </c>
      <c r="D43" s="27">
        <f t="shared" si="2"/>
        <v>8.151562053560891</v>
      </c>
      <c r="E43" s="27">
        <f t="shared" si="2"/>
        <v>8.748244019878541</v>
      </c>
      <c r="F43" s="12"/>
      <c r="G43" s="12"/>
      <c r="H43" s="12"/>
      <c r="I43" s="12"/>
    </row>
    <row r="44" spans="1:9" ht="12.75">
      <c r="A44" s="3" t="s">
        <v>77</v>
      </c>
      <c r="B44" s="38" t="s">
        <v>79</v>
      </c>
      <c r="C44" s="27">
        <f t="shared" si="2"/>
        <v>3.047486521652098</v>
      </c>
      <c r="D44" s="27">
        <f t="shared" si="2"/>
        <v>2.8336567581234666</v>
      </c>
      <c r="E44" s="27">
        <f t="shared" si="2"/>
        <v>2.9616072512434073</v>
      </c>
      <c r="F44" s="12"/>
      <c r="G44" s="12"/>
      <c r="H44" s="12"/>
      <c r="I44" s="12"/>
    </row>
    <row r="45" spans="1:9" ht="12.75">
      <c r="A45" s="3" t="s">
        <v>78</v>
      </c>
      <c r="B45" s="41" t="s">
        <v>79</v>
      </c>
      <c r="C45" s="39">
        <f t="shared" si="2"/>
        <v>60.529167157425846</v>
      </c>
      <c r="D45" s="39">
        <f t="shared" si="2"/>
        <v>60.13569415111049</v>
      </c>
      <c r="E45" s="39">
        <f t="shared" si="2"/>
        <v>60.42517586712537</v>
      </c>
      <c r="F45" s="12"/>
      <c r="G45" s="12"/>
      <c r="H45" s="12"/>
      <c r="I45" s="12"/>
    </row>
    <row r="46" spans="1:5" ht="12.75">
      <c r="A46" s="3" t="s">
        <v>129</v>
      </c>
      <c r="B46" s="26" t="s">
        <v>130</v>
      </c>
      <c r="C46" s="27">
        <f>+C29/C40*1000</f>
        <v>21.322869922379326</v>
      </c>
      <c r="D46" s="27">
        <f>+D29/D40*1000</f>
        <v>14.244666315600991</v>
      </c>
      <c r="E46" s="27">
        <f>+E29/E40*1000</f>
        <v>20.682678200752225</v>
      </c>
    </row>
    <row r="47" spans="1:5" ht="12.75">
      <c r="A47" s="3" t="s">
        <v>131</v>
      </c>
      <c r="B47" s="58" t="s">
        <v>168</v>
      </c>
      <c r="C47" s="35">
        <f>+C11/C22</f>
        <v>-266.4421172310313</v>
      </c>
      <c r="D47" s="35">
        <f>+D11/D22</f>
        <v>-229.45391343587588</v>
      </c>
      <c r="E47" s="35">
        <f>+E11/E22</f>
        <v>-251.4795335404493</v>
      </c>
    </row>
    <row r="48" spans="1:11" ht="12.75">
      <c r="A48" s="37"/>
      <c r="B48" s="36"/>
      <c r="C48" s="24"/>
      <c r="D48" s="24"/>
      <c r="E48" s="24"/>
      <c r="F48" s="24"/>
      <c r="G48" s="24"/>
      <c r="H48" s="24"/>
      <c r="I48" s="24"/>
      <c r="J48" s="24"/>
      <c r="K48" s="24"/>
    </row>
    <row r="49" ht="12.75">
      <c r="A49" s="45" t="s">
        <v>38</v>
      </c>
    </row>
    <row r="50" spans="1:5" ht="12.75">
      <c r="A50" s="3" t="s">
        <v>14</v>
      </c>
      <c r="B50" s="9" t="s">
        <v>37</v>
      </c>
      <c r="C50" s="10">
        <f>+C6/$E6</f>
        <v>0.3181242078580482</v>
      </c>
      <c r="D50" s="10">
        <f>+D6/$E6</f>
        <v>0.6818757921419518</v>
      </c>
      <c r="E50" s="10">
        <f>+E6/$E6</f>
        <v>1</v>
      </c>
    </row>
    <row r="51" spans="1:5" ht="12.75">
      <c r="A51" s="3" t="s">
        <v>13</v>
      </c>
      <c r="B51" s="9" t="s">
        <v>37</v>
      </c>
      <c r="C51" s="10">
        <f aca="true" t="shared" si="3" ref="C51:E66">+C7/$E7</f>
        <v>0.7857803675126626</v>
      </c>
      <c r="D51" s="10">
        <f t="shared" si="3"/>
        <v>0.2142196324873377</v>
      </c>
      <c r="E51" s="10">
        <f t="shared" si="3"/>
        <v>1</v>
      </c>
    </row>
    <row r="52" spans="1:5" ht="12.75">
      <c r="A52" s="4" t="s">
        <v>39</v>
      </c>
      <c r="B52" s="9" t="s">
        <v>37</v>
      </c>
      <c r="C52" s="10">
        <f t="shared" si="3"/>
        <v>0.8042043875523126</v>
      </c>
      <c r="D52" s="10">
        <f t="shared" si="3"/>
        <v>0.1957956124476873</v>
      </c>
      <c r="E52" s="10">
        <f t="shared" si="3"/>
        <v>1</v>
      </c>
    </row>
    <row r="53" spans="1:5" ht="12.75">
      <c r="A53" s="4" t="s">
        <v>40</v>
      </c>
      <c r="B53" s="9" t="s">
        <v>37</v>
      </c>
      <c r="C53" s="10">
        <f t="shared" si="3"/>
        <v>1.0235042735042734</v>
      </c>
      <c r="D53" s="10">
        <f t="shared" si="3"/>
        <v>0.9145299145299145</v>
      </c>
      <c r="E53" s="10">
        <f t="shared" si="3"/>
        <v>1</v>
      </c>
    </row>
    <row r="54" spans="1:5" ht="12.75">
      <c r="A54" s="4" t="s">
        <v>15</v>
      </c>
      <c r="B54" s="9" t="s">
        <v>37</v>
      </c>
      <c r="C54" s="10">
        <f t="shared" si="3"/>
        <v>0.6317129870129201</v>
      </c>
      <c r="D54" s="10">
        <f t="shared" si="3"/>
        <v>0.36828701298707966</v>
      </c>
      <c r="E54" s="10">
        <f t="shared" si="3"/>
        <v>1</v>
      </c>
    </row>
    <row r="55" spans="1:5" ht="12.75">
      <c r="A55" s="4" t="s">
        <v>16</v>
      </c>
      <c r="B55" s="9" t="s">
        <v>37</v>
      </c>
      <c r="C55" s="10">
        <f t="shared" si="3"/>
        <v>0.6309066897035726</v>
      </c>
      <c r="D55" s="10">
        <f t="shared" si="3"/>
        <v>0.36909331029642684</v>
      </c>
      <c r="E55" s="10">
        <f t="shared" si="3"/>
        <v>1</v>
      </c>
    </row>
    <row r="56" spans="1:5" ht="12.75">
      <c r="A56" s="7" t="s">
        <v>17</v>
      </c>
      <c r="B56" s="9" t="s">
        <v>37</v>
      </c>
      <c r="C56" s="10">
        <f t="shared" si="3"/>
        <v>0.6938857467292762</v>
      </c>
      <c r="D56" s="10">
        <f t="shared" si="3"/>
        <v>0.30611425327072384</v>
      </c>
      <c r="E56" s="10">
        <f t="shared" si="3"/>
        <v>1</v>
      </c>
    </row>
    <row r="57" spans="1:5" ht="12.75">
      <c r="A57" s="4" t="s">
        <v>22</v>
      </c>
      <c r="B57" s="9" t="s">
        <v>37</v>
      </c>
      <c r="C57" s="10">
        <f t="shared" si="3"/>
        <v>0.6294089821347301</v>
      </c>
      <c r="D57" s="10">
        <f t="shared" si="3"/>
        <v>0.37059101786526927</v>
      </c>
      <c r="E57" s="10">
        <f t="shared" si="3"/>
        <v>1</v>
      </c>
    </row>
    <row r="58" spans="1:5" ht="12.75">
      <c r="A58" s="4" t="s">
        <v>23</v>
      </c>
      <c r="B58" s="9" t="s">
        <v>37</v>
      </c>
      <c r="C58" s="10">
        <f t="shared" si="3"/>
        <v>0.5529407036657994</v>
      </c>
      <c r="D58" s="10">
        <f t="shared" si="3"/>
        <v>0.44705929633420066</v>
      </c>
      <c r="E58" s="10">
        <f t="shared" si="3"/>
        <v>1</v>
      </c>
    </row>
    <row r="59" spans="1:5" ht="12.75">
      <c r="A59" s="4" t="s">
        <v>24</v>
      </c>
      <c r="B59" s="9" t="s">
        <v>37</v>
      </c>
      <c r="C59" s="10">
        <f t="shared" si="3"/>
        <v>0.6272364397637228</v>
      </c>
      <c r="D59" s="10">
        <f t="shared" si="3"/>
        <v>0.37276356023627655</v>
      </c>
      <c r="E59" s="10">
        <f t="shared" si="3"/>
        <v>1</v>
      </c>
    </row>
    <row r="60" spans="1:5" ht="12.75">
      <c r="A60" s="4" t="s">
        <v>18</v>
      </c>
      <c r="B60" s="9" t="s">
        <v>37</v>
      </c>
      <c r="C60" s="10">
        <f t="shared" si="3"/>
        <v>0.7341162783343771</v>
      </c>
      <c r="D60" s="10">
        <f t="shared" si="3"/>
        <v>0.26588372166562285</v>
      </c>
      <c r="E60" s="10">
        <f t="shared" si="3"/>
        <v>1</v>
      </c>
    </row>
    <row r="61" spans="1:5" ht="12.75">
      <c r="A61" s="4" t="s">
        <v>19</v>
      </c>
      <c r="B61" s="9" t="s">
        <v>37</v>
      </c>
      <c r="C61" s="10">
        <f t="shared" si="3"/>
        <v>0.7335382705797001</v>
      </c>
      <c r="D61" s="10">
        <f t="shared" si="3"/>
        <v>0.2664617294202998</v>
      </c>
      <c r="E61" s="10">
        <f t="shared" si="3"/>
        <v>1</v>
      </c>
    </row>
    <row r="62" spans="1:5" ht="12.75">
      <c r="A62" s="4" t="s">
        <v>20</v>
      </c>
      <c r="B62" s="9" t="s">
        <v>37</v>
      </c>
      <c r="C62" s="10">
        <f t="shared" si="3"/>
        <v>0.6447428147236843</v>
      </c>
      <c r="D62" s="10">
        <f t="shared" si="3"/>
        <v>0.3552571852763155</v>
      </c>
      <c r="E62" s="10">
        <f t="shared" si="3"/>
        <v>1</v>
      </c>
    </row>
    <row r="63" spans="1:5" ht="12.75">
      <c r="A63" s="4" t="s">
        <v>21</v>
      </c>
      <c r="B63" s="9" t="s">
        <v>37</v>
      </c>
      <c r="C63" s="10">
        <f t="shared" si="3"/>
        <v>0.8725712874290997</v>
      </c>
      <c r="D63" s="10">
        <f t="shared" si="3"/>
        <v>0.1274287125709003</v>
      </c>
      <c r="E63" s="10">
        <f t="shared" si="3"/>
        <v>1</v>
      </c>
    </row>
    <row r="64" spans="1:5" ht="12.75">
      <c r="A64" s="4" t="s">
        <v>41</v>
      </c>
      <c r="B64" s="11" t="s">
        <v>37</v>
      </c>
      <c r="C64" s="10">
        <f t="shared" si="3"/>
        <v>0.6766712138402139</v>
      </c>
      <c r="D64" s="10">
        <f t="shared" si="3"/>
        <v>0.3233287861597861</v>
      </c>
      <c r="E64" s="10">
        <f t="shared" si="3"/>
        <v>1</v>
      </c>
    </row>
    <row r="65" spans="1:5" ht="12.75">
      <c r="A65" s="4" t="s">
        <v>36</v>
      </c>
      <c r="B65" s="11" t="s">
        <v>37</v>
      </c>
      <c r="C65" s="10">
        <f t="shared" si="3"/>
        <v>0.7398318570002833</v>
      </c>
      <c r="D65" s="10">
        <f t="shared" si="3"/>
        <v>0.26016814299971674</v>
      </c>
      <c r="E65" s="10">
        <f t="shared" si="3"/>
        <v>1</v>
      </c>
    </row>
    <row r="66" spans="1:5" ht="12.75">
      <c r="A66" s="4" t="s">
        <v>25</v>
      </c>
      <c r="B66" s="11" t="s">
        <v>37</v>
      </c>
      <c r="C66" s="10">
        <f t="shared" si="3"/>
        <v>0.5954768776162725</v>
      </c>
      <c r="D66" s="10">
        <f t="shared" si="3"/>
        <v>0.40452312238372623</v>
      </c>
      <c r="E66" s="10">
        <f t="shared" si="3"/>
        <v>1</v>
      </c>
    </row>
    <row r="67" spans="1:5" ht="12.75">
      <c r="A67" s="4" t="s">
        <v>27</v>
      </c>
      <c r="B67" s="11" t="s">
        <v>37</v>
      </c>
      <c r="C67" s="10">
        <f aca="true" t="shared" si="4" ref="C67:E73">+C23/$E23</f>
        <v>0.6142509497800317</v>
      </c>
      <c r="D67" s="10">
        <f t="shared" si="4"/>
        <v>0.3857490502199688</v>
      </c>
      <c r="E67" s="10">
        <f t="shared" si="4"/>
        <v>1</v>
      </c>
    </row>
    <row r="68" spans="1:5" ht="12.75">
      <c r="A68" s="4" t="s">
        <v>28</v>
      </c>
      <c r="B68" s="11" t="s">
        <v>37</v>
      </c>
      <c r="C68" s="10">
        <f t="shared" si="4"/>
        <v>0.5725963188850651</v>
      </c>
      <c r="D68" s="10">
        <f t="shared" si="4"/>
        <v>0.4274036811149357</v>
      </c>
      <c r="E68" s="10">
        <f t="shared" si="4"/>
        <v>1</v>
      </c>
    </row>
    <row r="69" spans="1:5" ht="12.75">
      <c r="A69" s="4" t="s">
        <v>29</v>
      </c>
      <c r="B69" s="11" t="s">
        <v>37</v>
      </c>
      <c r="C69" s="10">
        <f t="shared" si="4"/>
        <v>0.7270405364981583</v>
      </c>
      <c r="D69" s="10">
        <f t="shared" si="4"/>
        <v>0.27295946350184175</v>
      </c>
      <c r="E69" s="10">
        <f t="shared" si="4"/>
        <v>1</v>
      </c>
    </row>
    <row r="70" spans="1:5" ht="12.75">
      <c r="A70" s="4" t="s">
        <v>31</v>
      </c>
      <c r="B70" s="9" t="s">
        <v>37</v>
      </c>
      <c r="C70" s="10">
        <f t="shared" si="4"/>
        <v>0.937746873647163</v>
      </c>
      <c r="D70" s="10">
        <f t="shared" si="4"/>
        <v>0.062253126352837015</v>
      </c>
      <c r="E70" s="10">
        <f t="shared" si="4"/>
        <v>1</v>
      </c>
    </row>
    <row r="71" spans="1:5" ht="12.75">
      <c r="A71" s="4" t="s">
        <v>32</v>
      </c>
      <c r="B71" s="9" t="s">
        <v>37</v>
      </c>
      <c r="C71" s="10">
        <f t="shared" si="4"/>
        <v>0.5697209396210229</v>
      </c>
      <c r="D71" s="10">
        <f t="shared" si="4"/>
        <v>0.4302790603789771</v>
      </c>
      <c r="E71" s="10">
        <f t="shared" si="4"/>
        <v>1</v>
      </c>
    </row>
    <row r="72" spans="1:5" ht="12.75">
      <c r="A72" s="4" t="s">
        <v>33</v>
      </c>
      <c r="B72" s="9" t="s">
        <v>37</v>
      </c>
      <c r="C72" s="10">
        <f t="shared" si="4"/>
        <v>0.8107228422426159</v>
      </c>
      <c r="D72" s="10">
        <f t="shared" si="4"/>
        <v>0.18927715775738407</v>
      </c>
      <c r="E72" s="10">
        <f t="shared" si="4"/>
        <v>1</v>
      </c>
    </row>
    <row r="73" spans="1:5" ht="12.75">
      <c r="A73" s="4" t="s">
        <v>34</v>
      </c>
      <c r="B73" s="9" t="s">
        <v>37</v>
      </c>
      <c r="C73" s="10">
        <f t="shared" si="4"/>
        <v>0.9377079665371426</v>
      </c>
      <c r="D73" s="10">
        <f t="shared" si="4"/>
        <v>0.06229203346285739</v>
      </c>
      <c r="E73" s="10">
        <f t="shared" si="4"/>
        <v>1</v>
      </c>
    </row>
  </sheetData>
  <sheetProtection/>
  <mergeCells count="6">
    <mergeCell ref="E4:E5"/>
    <mergeCell ref="F4:G4"/>
    <mergeCell ref="A4:A5"/>
    <mergeCell ref="B4:B5"/>
    <mergeCell ref="C4:C5"/>
    <mergeCell ref="D4:D5"/>
  </mergeCells>
  <printOptions/>
  <pageMargins left="0.75" right="0.75" top="0.7" bottom="0.86" header="0.17" footer="0.33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">
      <selection activeCell="C10" sqref="C10:F40"/>
    </sheetView>
  </sheetViews>
  <sheetFormatPr defaultColWidth="8.8515625" defaultRowHeight="12.75"/>
  <cols>
    <col min="1" max="1" width="24.8515625" style="0" customWidth="1"/>
    <col min="2" max="2" width="8.140625" style="0" customWidth="1"/>
    <col min="3" max="3" width="11.140625" style="0" bestFit="1" customWidth="1"/>
    <col min="4" max="5" width="12.7109375" style="0" bestFit="1" customWidth="1"/>
    <col min="6" max="6" width="13.00390625" style="0" customWidth="1"/>
    <col min="7" max="7" width="12.00390625" style="0" customWidth="1"/>
    <col min="8" max="8" width="8.8515625" style="0" customWidth="1"/>
    <col min="9" max="9" width="10.00390625" style="0" bestFit="1" customWidth="1"/>
  </cols>
  <sheetData>
    <row r="1" ht="12.75">
      <c r="A1" s="59" t="s">
        <v>176</v>
      </c>
    </row>
    <row r="2" ht="12.75">
      <c r="A2" s="1" t="s">
        <v>61</v>
      </c>
    </row>
    <row r="4" spans="1:9" ht="12.75">
      <c r="A4" s="76" t="s">
        <v>0</v>
      </c>
      <c r="B4" s="76" t="s">
        <v>1</v>
      </c>
      <c r="C4" s="86" t="s">
        <v>88</v>
      </c>
      <c r="D4" s="86" t="s">
        <v>42</v>
      </c>
      <c r="E4" s="86" t="s">
        <v>43</v>
      </c>
      <c r="F4" s="86" t="s">
        <v>12</v>
      </c>
      <c r="G4" s="77" t="s">
        <v>46</v>
      </c>
      <c r="H4" s="78"/>
      <c r="I4" s="79"/>
    </row>
    <row r="5" spans="1:9" ht="12.75">
      <c r="A5" s="76"/>
      <c r="B5" s="76"/>
      <c r="C5" s="86"/>
      <c r="D5" s="86"/>
      <c r="E5" s="86"/>
      <c r="F5" s="86"/>
      <c r="G5" s="32" t="s">
        <v>88</v>
      </c>
      <c r="H5" s="18" t="s">
        <v>42</v>
      </c>
      <c r="I5" s="18" t="s">
        <v>43</v>
      </c>
    </row>
    <row r="6" spans="1:9" ht="12.75">
      <c r="A6" s="3" t="s">
        <v>14</v>
      </c>
      <c r="B6" s="3"/>
      <c r="C6" s="6">
        <v>4</v>
      </c>
      <c r="D6" s="6">
        <v>466</v>
      </c>
      <c r="E6" s="6">
        <v>1108</v>
      </c>
      <c r="F6" s="6">
        <v>1578</v>
      </c>
      <c r="G6" s="19" t="s">
        <v>47</v>
      </c>
      <c r="H6" s="19" t="s">
        <v>47</v>
      </c>
      <c r="I6" s="19" t="s">
        <v>47</v>
      </c>
    </row>
    <row r="7" spans="1:9" ht="12.75">
      <c r="A7" s="3" t="s">
        <v>13</v>
      </c>
      <c r="B7" s="3"/>
      <c r="C7" s="6">
        <v>325</v>
      </c>
      <c r="D7" s="6">
        <v>14584.52</v>
      </c>
      <c r="E7" s="6">
        <v>14869.589999999998</v>
      </c>
      <c r="F7" s="6">
        <v>29779.109999999993</v>
      </c>
      <c r="G7" s="6">
        <f aca="true" t="shared" si="0" ref="G7:I8">C7/C$6</f>
        <v>81.25</v>
      </c>
      <c r="H7" s="6">
        <f t="shared" si="0"/>
        <v>31.297253218884123</v>
      </c>
      <c r="I7" s="6">
        <f t="shared" si="0"/>
        <v>13.420207581227436</v>
      </c>
    </row>
    <row r="8" spans="1:9" ht="12.75">
      <c r="A8" s="4" t="s">
        <v>39</v>
      </c>
      <c r="B8" s="5" t="s">
        <v>167</v>
      </c>
      <c r="C8" s="6">
        <v>3670957</v>
      </c>
      <c r="D8" s="6">
        <v>167932168.76000002</v>
      </c>
      <c r="E8" s="6">
        <v>162916188.29</v>
      </c>
      <c r="F8" s="6">
        <v>334519314.0500001</v>
      </c>
      <c r="G8" s="6">
        <f t="shared" si="0"/>
        <v>917739.25</v>
      </c>
      <c r="H8" s="6">
        <f t="shared" si="0"/>
        <v>360369.46085836913</v>
      </c>
      <c r="I8" s="6">
        <f t="shared" si="0"/>
        <v>147036.2710198556</v>
      </c>
    </row>
    <row r="9" spans="1:9" ht="12.75">
      <c r="A9" s="4" t="s">
        <v>40</v>
      </c>
      <c r="B9" s="5" t="s">
        <v>167</v>
      </c>
      <c r="C9" s="6">
        <f>+ROUND(C8/C7/12,0)</f>
        <v>941</v>
      </c>
      <c r="D9" s="6">
        <f>+ROUND(D8/D7/12,0)</f>
        <v>960</v>
      </c>
      <c r="E9" s="6">
        <f>+ROUND(E8/E7/12,0)</f>
        <v>913</v>
      </c>
      <c r="F9" s="6">
        <f>+ROUND(F8/F7/12,0)</f>
        <v>936</v>
      </c>
      <c r="G9" s="19" t="s">
        <v>47</v>
      </c>
      <c r="H9" s="19" t="s">
        <v>47</v>
      </c>
      <c r="I9" s="19" t="s">
        <v>47</v>
      </c>
    </row>
    <row r="10" spans="1:9" ht="12.75">
      <c r="A10" s="4" t="s">
        <v>15</v>
      </c>
      <c r="B10" s="5" t="s">
        <v>167</v>
      </c>
      <c r="C10" s="6">
        <v>329825</v>
      </c>
      <c r="D10" s="6">
        <v>12909290</v>
      </c>
      <c r="E10" s="6">
        <v>74724774.08000001</v>
      </c>
      <c r="F10" s="6">
        <v>87963889.08000001</v>
      </c>
      <c r="G10" s="6">
        <f>C10/C$6</f>
        <v>82456.25</v>
      </c>
      <c r="H10" s="6">
        <f>D10/D$6</f>
        <v>27702.339055793993</v>
      </c>
      <c r="I10" s="6">
        <f aca="true" t="shared" si="1" ref="I10:I29">E10/E$6</f>
        <v>67441.13184115525</v>
      </c>
    </row>
    <row r="11" spans="1:9" ht="12.75">
      <c r="A11" s="4" t="s">
        <v>16</v>
      </c>
      <c r="B11" s="5" t="s">
        <v>167</v>
      </c>
      <c r="C11" s="6">
        <v>-2278239</v>
      </c>
      <c r="D11" s="6">
        <v>-179354371.70999998</v>
      </c>
      <c r="E11" s="6">
        <v>-145363556.03999993</v>
      </c>
      <c r="F11" s="6">
        <v>-326996166.7499999</v>
      </c>
      <c r="G11" s="6">
        <f aca="true" t="shared" si="2" ref="G11:H29">C11/C$6</f>
        <v>-569559.75</v>
      </c>
      <c r="H11" s="6">
        <f t="shared" si="2"/>
        <v>-384880.6259871244</v>
      </c>
      <c r="I11" s="6">
        <f t="shared" si="1"/>
        <v>-131194.5451624548</v>
      </c>
    </row>
    <row r="12" spans="1:9" ht="12.75">
      <c r="A12" s="7" t="s">
        <v>17</v>
      </c>
      <c r="B12" s="5" t="s">
        <v>167</v>
      </c>
      <c r="C12" s="6">
        <v>991697</v>
      </c>
      <c r="D12" s="6">
        <v>114432032</v>
      </c>
      <c r="E12" s="6">
        <v>166205855.30999997</v>
      </c>
      <c r="F12" s="6">
        <v>281629584.31</v>
      </c>
      <c r="G12" s="6">
        <f t="shared" si="2"/>
        <v>247924.25</v>
      </c>
      <c r="H12" s="6">
        <f t="shared" si="2"/>
        <v>245562.30042918454</v>
      </c>
      <c r="I12" s="6">
        <f t="shared" si="1"/>
        <v>150005.28457581226</v>
      </c>
    </row>
    <row r="13" spans="1:9" ht="12.75">
      <c r="A13" s="4" t="s">
        <v>22</v>
      </c>
      <c r="B13" s="5" t="s">
        <v>167</v>
      </c>
      <c r="C13" s="6">
        <v>2598084</v>
      </c>
      <c r="D13" s="6">
        <v>192713846.74</v>
      </c>
      <c r="E13" s="6">
        <v>213824671.23</v>
      </c>
      <c r="F13" s="6">
        <v>409136601.97000015</v>
      </c>
      <c r="G13" s="6">
        <f t="shared" si="2"/>
        <v>649521</v>
      </c>
      <c r="H13" s="6">
        <f t="shared" si="2"/>
        <v>413549.02733905584</v>
      </c>
      <c r="I13" s="6">
        <f t="shared" si="1"/>
        <v>192982.55526173284</v>
      </c>
    </row>
    <row r="14" spans="1:9" ht="12.75">
      <c r="A14" s="4" t="s">
        <v>23</v>
      </c>
      <c r="B14" s="5" t="s">
        <v>167</v>
      </c>
      <c r="C14" s="6">
        <v>0</v>
      </c>
      <c r="D14" s="6">
        <v>3696200.8499999996</v>
      </c>
      <c r="E14" s="6">
        <v>8267697.08</v>
      </c>
      <c r="F14" s="6">
        <v>11963897.93</v>
      </c>
      <c r="G14" s="6">
        <f t="shared" si="2"/>
        <v>0</v>
      </c>
      <c r="H14" s="6">
        <f t="shared" si="2"/>
        <v>7931.761480686694</v>
      </c>
      <c r="I14" s="6">
        <f t="shared" si="1"/>
        <v>7461.82046931408</v>
      </c>
    </row>
    <row r="15" spans="1:9" ht="12.75">
      <c r="A15" s="4" t="s">
        <v>24</v>
      </c>
      <c r="B15" s="5" t="s">
        <v>167</v>
      </c>
      <c r="C15" s="6">
        <v>2598084</v>
      </c>
      <c r="D15" s="6">
        <v>196410047.58999997</v>
      </c>
      <c r="E15" s="6">
        <v>222092368.30999997</v>
      </c>
      <c r="F15" s="6">
        <v>421100499.90000015</v>
      </c>
      <c r="G15" s="6">
        <f t="shared" si="2"/>
        <v>649521</v>
      </c>
      <c r="H15" s="6">
        <f t="shared" si="2"/>
        <v>421480.78881974245</v>
      </c>
      <c r="I15" s="6">
        <f t="shared" si="1"/>
        <v>200444.3757310469</v>
      </c>
    </row>
    <row r="16" spans="1:9" ht="12.75">
      <c r="A16" s="4" t="s">
        <v>18</v>
      </c>
      <c r="B16" s="5" t="s">
        <v>167</v>
      </c>
      <c r="C16" s="6">
        <v>8037591</v>
      </c>
      <c r="D16" s="6">
        <v>610483312</v>
      </c>
      <c r="E16" s="6">
        <v>1027278435.3299999</v>
      </c>
      <c r="F16" s="6">
        <v>1645799338.3300002</v>
      </c>
      <c r="G16" s="6">
        <f t="shared" si="2"/>
        <v>2009397.75</v>
      </c>
      <c r="H16" s="6">
        <f t="shared" si="2"/>
        <v>1310050.025751073</v>
      </c>
      <c r="I16" s="6">
        <f t="shared" si="1"/>
        <v>927146.6022833934</v>
      </c>
    </row>
    <row r="17" spans="1:9" ht="12.75">
      <c r="A17" s="4" t="s">
        <v>19</v>
      </c>
      <c r="B17" s="5" t="s">
        <v>167</v>
      </c>
      <c r="C17" s="6">
        <v>1993761</v>
      </c>
      <c r="D17" s="6">
        <v>529323610.62999994</v>
      </c>
      <c r="E17" s="6">
        <v>781201083.4999999</v>
      </c>
      <c r="F17" s="6">
        <v>1312518455.1299999</v>
      </c>
      <c r="G17" s="6">
        <f t="shared" si="2"/>
        <v>498440.25</v>
      </c>
      <c r="H17" s="6">
        <f t="shared" si="2"/>
        <v>1135887.5764592274</v>
      </c>
      <c r="I17" s="6">
        <f t="shared" si="1"/>
        <v>705055.1295126353</v>
      </c>
    </row>
    <row r="18" spans="1:9" ht="12.75">
      <c r="A18" s="4" t="s">
        <v>20</v>
      </c>
      <c r="B18" s="5" t="s">
        <v>167</v>
      </c>
      <c r="C18" s="6">
        <v>119828</v>
      </c>
      <c r="D18" s="6">
        <v>302985700.08000004</v>
      </c>
      <c r="E18" s="6">
        <v>469049261.63</v>
      </c>
      <c r="F18" s="6">
        <v>772154789.7099999</v>
      </c>
      <c r="G18" s="6">
        <f t="shared" si="2"/>
        <v>29957</v>
      </c>
      <c r="H18" s="6">
        <f t="shared" si="2"/>
        <v>650183.905751073</v>
      </c>
      <c r="I18" s="6">
        <f t="shared" si="1"/>
        <v>423329.6585108303</v>
      </c>
    </row>
    <row r="19" spans="1:9" ht="12.75">
      <c r="A19" s="4" t="s">
        <v>21</v>
      </c>
      <c r="B19" s="5" t="s">
        <v>167</v>
      </c>
      <c r="C19" s="6">
        <v>1873933</v>
      </c>
      <c r="D19" s="6">
        <v>219065992.35999998</v>
      </c>
      <c r="E19" s="6">
        <v>269124985.68000007</v>
      </c>
      <c r="F19" s="6">
        <v>490064911.04</v>
      </c>
      <c r="G19" s="6">
        <f t="shared" si="2"/>
        <v>468483.25</v>
      </c>
      <c r="H19" s="6">
        <f t="shared" si="2"/>
        <v>470098.69605150213</v>
      </c>
      <c r="I19" s="6">
        <f t="shared" si="1"/>
        <v>242892.58635379068</v>
      </c>
    </row>
    <row r="20" spans="1:9" ht="12.75">
      <c r="A20" s="4" t="s">
        <v>41</v>
      </c>
      <c r="B20" s="5" t="s">
        <v>167</v>
      </c>
      <c r="C20" s="6">
        <v>34018409</v>
      </c>
      <c r="D20" s="6">
        <v>1501824947</v>
      </c>
      <c r="E20" s="6">
        <v>2745813552.6299996</v>
      </c>
      <c r="F20" s="6">
        <v>4281656908.63</v>
      </c>
      <c r="G20" s="6">
        <f t="shared" si="2"/>
        <v>8504602.25</v>
      </c>
      <c r="H20" s="6">
        <f t="shared" si="2"/>
        <v>3222800.3154506437</v>
      </c>
      <c r="I20" s="6">
        <f t="shared" si="1"/>
        <v>2478171.076380866</v>
      </c>
    </row>
    <row r="21" spans="1:9" ht="12.75">
      <c r="A21" s="4" t="s">
        <v>36</v>
      </c>
      <c r="B21" s="5" t="s">
        <v>167</v>
      </c>
      <c r="C21" s="6">
        <v>31279700</v>
      </c>
      <c r="D21" s="6">
        <v>821571097</v>
      </c>
      <c r="E21" s="6">
        <v>1070104645.36</v>
      </c>
      <c r="F21" s="6">
        <v>1922955442.36</v>
      </c>
      <c r="G21" s="6">
        <f t="shared" si="2"/>
        <v>7819925</v>
      </c>
      <c r="H21" s="6">
        <f t="shared" si="2"/>
        <v>1763028.1051502146</v>
      </c>
      <c r="I21" s="6">
        <f t="shared" si="1"/>
        <v>965798.4163898918</v>
      </c>
    </row>
    <row r="22" spans="1:9" ht="12.75">
      <c r="A22" s="4" t="s">
        <v>25</v>
      </c>
      <c r="B22" s="5" t="s">
        <v>26</v>
      </c>
      <c r="C22" s="6">
        <v>3141.8599999999997</v>
      </c>
      <c r="D22" s="6">
        <v>590911.8800000002</v>
      </c>
      <c r="E22" s="6">
        <v>706235.6399999991</v>
      </c>
      <c r="F22" s="6">
        <v>1300289.3800000018</v>
      </c>
      <c r="G22" s="6">
        <f t="shared" si="2"/>
        <v>785.4649999999999</v>
      </c>
      <c r="H22" s="6">
        <f t="shared" si="2"/>
        <v>1268.0512446351936</v>
      </c>
      <c r="I22" s="6">
        <f t="shared" si="1"/>
        <v>637.3967870036092</v>
      </c>
    </row>
    <row r="23" spans="1:9" ht="12.75">
      <c r="A23" s="4" t="s">
        <v>27</v>
      </c>
      <c r="B23" s="5" t="s">
        <v>26</v>
      </c>
      <c r="C23" s="6">
        <v>918.53</v>
      </c>
      <c r="D23" s="6">
        <v>421220.0799999999</v>
      </c>
      <c r="E23" s="6">
        <v>504483.84000000043</v>
      </c>
      <c r="F23" s="6">
        <v>926622.449999999</v>
      </c>
      <c r="G23" s="6">
        <f t="shared" si="2"/>
        <v>229.6325</v>
      </c>
      <c r="H23" s="6">
        <f t="shared" si="2"/>
        <v>903.9057510729612</v>
      </c>
      <c r="I23" s="6">
        <f t="shared" si="1"/>
        <v>455.3103249097477</v>
      </c>
    </row>
    <row r="24" spans="1:9" ht="12.75">
      <c r="A24" s="4" t="s">
        <v>28</v>
      </c>
      <c r="B24" s="5" t="s">
        <v>26</v>
      </c>
      <c r="C24" s="6">
        <v>2080.44</v>
      </c>
      <c r="D24" s="6">
        <v>151148.66999999993</v>
      </c>
      <c r="E24" s="6">
        <v>161294.61999999982</v>
      </c>
      <c r="F24" s="6">
        <v>314523.7300000001</v>
      </c>
      <c r="G24" s="6">
        <f t="shared" si="2"/>
        <v>520.11</v>
      </c>
      <c r="H24" s="6">
        <f t="shared" si="2"/>
        <v>324.3533690987123</v>
      </c>
      <c r="I24" s="6">
        <f t="shared" si="1"/>
        <v>145.57276173285183</v>
      </c>
    </row>
    <row r="25" spans="1:9" ht="12.75">
      <c r="A25" s="4" t="s">
        <v>29</v>
      </c>
      <c r="B25" s="8" t="s">
        <v>30</v>
      </c>
      <c r="C25" s="6">
        <v>1484</v>
      </c>
      <c r="D25" s="6">
        <v>177684</v>
      </c>
      <c r="E25" s="6">
        <v>139449.31</v>
      </c>
      <c r="F25" s="6">
        <v>318617.31</v>
      </c>
      <c r="G25" s="6">
        <f t="shared" si="2"/>
        <v>371</v>
      </c>
      <c r="H25" s="6">
        <f t="shared" si="2"/>
        <v>381.2961373390558</v>
      </c>
      <c r="I25" s="6">
        <f t="shared" si="1"/>
        <v>125.85677797833935</v>
      </c>
    </row>
    <row r="26" spans="1:9" ht="12.75">
      <c r="A26" s="4" t="s">
        <v>31</v>
      </c>
      <c r="B26" s="5" t="s">
        <v>30</v>
      </c>
      <c r="C26" s="6">
        <v>0</v>
      </c>
      <c r="D26" s="6">
        <v>75481</v>
      </c>
      <c r="E26" s="6">
        <v>333382</v>
      </c>
      <c r="F26" s="6">
        <v>408863</v>
      </c>
      <c r="G26" s="6">
        <f t="shared" si="2"/>
        <v>0</v>
      </c>
      <c r="H26" s="6">
        <f t="shared" si="2"/>
        <v>161.9763948497854</v>
      </c>
      <c r="I26" s="6">
        <f t="shared" si="1"/>
        <v>300.8862815884477</v>
      </c>
    </row>
    <row r="27" spans="1:9" ht="12.75">
      <c r="A27" s="4" t="s">
        <v>32</v>
      </c>
      <c r="B27" s="5" t="s">
        <v>30</v>
      </c>
      <c r="C27" s="6">
        <v>285</v>
      </c>
      <c r="D27" s="6">
        <v>73982</v>
      </c>
      <c r="E27" s="6">
        <v>84265</v>
      </c>
      <c r="F27" s="6">
        <v>158532</v>
      </c>
      <c r="G27" s="6">
        <f t="shared" si="2"/>
        <v>71.25</v>
      </c>
      <c r="H27" s="6">
        <f t="shared" si="2"/>
        <v>158.75965665236052</v>
      </c>
      <c r="I27" s="6">
        <f t="shared" si="1"/>
        <v>76.0514440433213</v>
      </c>
    </row>
    <row r="28" spans="1:9" ht="12.75">
      <c r="A28" s="4" t="s">
        <v>33</v>
      </c>
      <c r="B28" s="8" t="s">
        <v>30</v>
      </c>
      <c r="C28" s="6">
        <v>0</v>
      </c>
      <c r="D28" s="6">
        <v>438250</v>
      </c>
      <c r="E28" s="6">
        <v>3264854</v>
      </c>
      <c r="F28" s="6">
        <v>3703104</v>
      </c>
      <c r="G28" s="6">
        <f t="shared" si="2"/>
        <v>0</v>
      </c>
      <c r="H28" s="6">
        <f t="shared" si="2"/>
        <v>940.450643776824</v>
      </c>
      <c r="I28" s="6">
        <f t="shared" si="1"/>
        <v>2946.6191335740073</v>
      </c>
    </row>
    <row r="29" spans="1:9" ht="12" customHeight="1">
      <c r="A29" s="4" t="s">
        <v>34</v>
      </c>
      <c r="B29" s="8" t="s">
        <v>35</v>
      </c>
      <c r="C29" s="6">
        <v>4328.79</v>
      </c>
      <c r="D29" s="6">
        <v>476869.02</v>
      </c>
      <c r="E29" s="6">
        <v>296544.49999999994</v>
      </c>
      <c r="F29" s="6">
        <v>777742.31</v>
      </c>
      <c r="G29" s="6">
        <f t="shared" si="2"/>
        <v>1082.1975</v>
      </c>
      <c r="H29" s="6">
        <f t="shared" si="2"/>
        <v>1023.3240772532189</v>
      </c>
      <c r="I29" s="6">
        <f t="shared" si="1"/>
        <v>267.63944043321294</v>
      </c>
    </row>
    <row r="30" spans="1:11" ht="12.75" hidden="1">
      <c r="A30" s="22"/>
      <c r="B30" s="23"/>
      <c r="C30" s="24">
        <v>337.94</v>
      </c>
      <c r="D30" s="24">
        <v>241464.66000000027</v>
      </c>
      <c r="E30" s="24">
        <v>274127.64</v>
      </c>
      <c r="F30" s="24">
        <v>515930.2399999993</v>
      </c>
      <c r="G30" s="24"/>
      <c r="H30" s="24"/>
      <c r="I30" s="24"/>
      <c r="J30" s="24"/>
      <c r="K30" s="24"/>
    </row>
    <row r="31" spans="1:11" ht="12.75" hidden="1">
      <c r="A31" s="22"/>
      <c r="B31" s="23"/>
      <c r="C31" s="24">
        <v>126.36</v>
      </c>
      <c r="D31" s="24">
        <v>130866.19000000003</v>
      </c>
      <c r="E31" s="24">
        <v>150683.1900000002</v>
      </c>
      <c r="F31" s="24">
        <v>281675.7400000003</v>
      </c>
      <c r="G31" s="24"/>
      <c r="H31" s="24"/>
      <c r="I31" s="24"/>
      <c r="J31" s="24"/>
      <c r="K31" s="24"/>
    </row>
    <row r="32" spans="1:11" ht="12.75" hidden="1">
      <c r="A32" s="22"/>
      <c r="B32" s="23"/>
      <c r="C32" s="24">
        <v>52.66</v>
      </c>
      <c r="D32" s="24">
        <v>55356.35</v>
      </c>
      <c r="E32" s="24">
        <v>71876.02999999997</v>
      </c>
      <c r="F32" s="24">
        <v>127285.03999999989</v>
      </c>
      <c r="G32" s="24"/>
      <c r="H32" s="24"/>
      <c r="I32" s="24"/>
      <c r="J32" s="24"/>
      <c r="K32" s="24"/>
    </row>
    <row r="33" spans="1:11" ht="12.75" hidden="1">
      <c r="A33" s="22"/>
      <c r="B33" s="23"/>
      <c r="C33" s="24">
        <v>53.68</v>
      </c>
      <c r="D33" s="24">
        <v>81743.46999999994</v>
      </c>
      <c r="E33" s="24">
        <v>103634.21999999988</v>
      </c>
      <c r="F33" s="24">
        <v>185431.36999999988</v>
      </c>
      <c r="G33" s="24"/>
      <c r="H33" s="24"/>
      <c r="I33" s="24"/>
      <c r="J33" s="24"/>
      <c r="K33" s="24"/>
    </row>
    <row r="34" spans="1:11" ht="12.75" hidden="1">
      <c r="A34" s="22"/>
      <c r="B34" s="23"/>
      <c r="C34" s="24">
        <v>0</v>
      </c>
      <c r="D34" s="24">
        <v>10770.780000000002</v>
      </c>
      <c r="E34" s="24">
        <v>7001.16</v>
      </c>
      <c r="F34" s="24">
        <v>17771.94000000001</v>
      </c>
      <c r="G34" s="24"/>
      <c r="H34" s="24"/>
      <c r="I34" s="24"/>
      <c r="J34" s="24"/>
      <c r="K34" s="24"/>
    </row>
    <row r="35" spans="1:11" ht="12.75" hidden="1">
      <c r="A35" s="22"/>
      <c r="B35" s="23"/>
      <c r="C35" s="24">
        <v>1595.5</v>
      </c>
      <c r="D35" s="24">
        <v>1386029.090000002</v>
      </c>
      <c r="E35" s="24">
        <v>1569505.4200000009</v>
      </c>
      <c r="F35" s="24">
        <v>2957130.0100000068</v>
      </c>
      <c r="G35" s="24"/>
      <c r="H35" s="24"/>
      <c r="I35" s="24"/>
      <c r="J35" s="24"/>
      <c r="K35" s="24"/>
    </row>
    <row r="36" spans="1:11" ht="12.75" hidden="1">
      <c r="A36" s="22"/>
      <c r="B36" s="23"/>
      <c r="C36" s="24">
        <v>545.5</v>
      </c>
      <c r="D36" s="24">
        <v>657000.0600000003</v>
      </c>
      <c r="E36" s="24">
        <v>734095.69</v>
      </c>
      <c r="F36" s="24">
        <v>1391641.2499999995</v>
      </c>
      <c r="G36" s="24"/>
      <c r="H36" s="24"/>
      <c r="I36" s="24"/>
      <c r="J36" s="24"/>
      <c r="K36" s="24"/>
    </row>
    <row r="37" spans="1:11" ht="12.75" hidden="1">
      <c r="A37" s="22"/>
      <c r="B37" s="23"/>
      <c r="C37" s="24">
        <v>462.7</v>
      </c>
      <c r="D37" s="24">
        <v>488061.5299999999</v>
      </c>
      <c r="E37" s="24">
        <v>624996.3599999996</v>
      </c>
      <c r="F37" s="24">
        <v>1113520.5900000003</v>
      </c>
      <c r="G37" s="24"/>
      <c r="H37" s="24"/>
      <c r="I37" s="24"/>
      <c r="J37" s="24"/>
      <c r="K37" s="24"/>
    </row>
    <row r="38" spans="1:11" ht="12.75" hidden="1">
      <c r="A38" s="22"/>
      <c r="B38" s="23"/>
      <c r="C38" s="24">
        <v>143.23</v>
      </c>
      <c r="D38" s="24">
        <v>246499.44000000012</v>
      </c>
      <c r="E38" s="24">
        <v>302532.22</v>
      </c>
      <c r="F38" s="24">
        <v>549174.8899999995</v>
      </c>
      <c r="G38" s="24"/>
      <c r="H38" s="24"/>
      <c r="I38" s="24"/>
      <c r="J38" s="24"/>
      <c r="K38" s="24"/>
    </row>
    <row r="39" spans="1:11" ht="12.75" hidden="1">
      <c r="A39" s="22"/>
      <c r="B39" s="23"/>
      <c r="C39" s="24">
        <v>0</v>
      </c>
      <c r="D39" s="24">
        <v>650583.29</v>
      </c>
      <c r="E39" s="24">
        <v>423289.30999999994</v>
      </c>
      <c r="F39" s="24">
        <v>1073872.6</v>
      </c>
      <c r="G39" s="24"/>
      <c r="H39" s="24"/>
      <c r="I39" s="24"/>
      <c r="J39" s="24"/>
      <c r="K39" s="24"/>
    </row>
    <row r="40" spans="1:11" ht="12.75" hidden="1">
      <c r="A40" s="46" t="s">
        <v>132</v>
      </c>
      <c r="B40" s="23"/>
      <c r="C40" s="24">
        <v>237572</v>
      </c>
      <c r="D40" s="24">
        <v>23667478</v>
      </c>
      <c r="E40" s="24">
        <v>13698509</v>
      </c>
      <c r="F40" s="24">
        <v>37603559</v>
      </c>
      <c r="G40" s="24"/>
      <c r="H40" s="24"/>
      <c r="I40" s="24"/>
      <c r="J40" s="24"/>
      <c r="K40" s="24"/>
    </row>
    <row r="41" spans="1:11" ht="12.75">
      <c r="A41" s="3" t="s">
        <v>75</v>
      </c>
      <c r="B41" s="26" t="s">
        <v>79</v>
      </c>
      <c r="C41" s="27">
        <f>+IF(C30=0,0,C35/C30)</f>
        <v>4.721252293306504</v>
      </c>
      <c r="D41" s="27">
        <f aca="true" t="shared" si="3" ref="D41:F45">+IF(D30=0,0,D35/D30)</f>
        <v>5.740090868783865</v>
      </c>
      <c r="E41" s="27">
        <f t="shared" si="3"/>
        <v>5.725454828269053</v>
      </c>
      <c r="F41" s="27">
        <f t="shared" si="3"/>
        <v>5.73164699553182</v>
      </c>
      <c r="G41" s="12"/>
      <c r="H41" s="12"/>
      <c r="I41" s="12"/>
      <c r="J41" s="12"/>
      <c r="K41" s="12"/>
    </row>
    <row r="42" spans="1:11" ht="12.75">
      <c r="A42" s="3" t="s">
        <v>64</v>
      </c>
      <c r="B42" s="26" t="s">
        <v>79</v>
      </c>
      <c r="C42" s="27">
        <f>+IF(C31=0,0,C36/C31)</f>
        <v>4.317030705919595</v>
      </c>
      <c r="D42" s="27">
        <f t="shared" si="3"/>
        <v>5.020395718710846</v>
      </c>
      <c r="E42" s="27">
        <f t="shared" si="3"/>
        <v>4.871782247243365</v>
      </c>
      <c r="F42" s="27">
        <f t="shared" si="3"/>
        <v>4.940579014720963</v>
      </c>
      <c r="G42" s="12"/>
      <c r="H42" s="12"/>
      <c r="I42" s="12"/>
      <c r="J42" s="12"/>
      <c r="K42" s="12"/>
    </row>
    <row r="43" spans="1:11" ht="12.75">
      <c r="A43" s="3" t="s">
        <v>76</v>
      </c>
      <c r="B43" s="26" t="s">
        <v>79</v>
      </c>
      <c r="C43" s="27">
        <f>+IF(C32=0,0,C37/C32)</f>
        <v>8.786555260159513</v>
      </c>
      <c r="D43" s="27">
        <f t="shared" si="3"/>
        <v>8.816721658852146</v>
      </c>
      <c r="E43" s="27">
        <f t="shared" si="3"/>
        <v>8.695476920469869</v>
      </c>
      <c r="F43" s="27">
        <f t="shared" si="3"/>
        <v>8.748244019878545</v>
      </c>
      <c r="G43" s="12"/>
      <c r="H43" s="12"/>
      <c r="I43" s="12"/>
      <c r="J43" s="12"/>
      <c r="K43" s="12"/>
    </row>
    <row r="44" spans="1:11" ht="12.75">
      <c r="A44" s="3" t="s">
        <v>77</v>
      </c>
      <c r="B44" s="38" t="s">
        <v>79</v>
      </c>
      <c r="C44" s="27">
        <f>+IF(C33=0,0,C38/C33)</f>
        <v>2.668219076005961</v>
      </c>
      <c r="D44" s="27">
        <f t="shared" si="3"/>
        <v>3.0155245428166957</v>
      </c>
      <c r="E44" s="27">
        <f t="shared" si="3"/>
        <v>2.9192309258466973</v>
      </c>
      <c r="F44" s="27">
        <f t="shared" si="3"/>
        <v>2.961607251243411</v>
      </c>
      <c r="G44" s="12"/>
      <c r="H44" s="12"/>
      <c r="I44" s="12"/>
      <c r="J44" s="12"/>
      <c r="K44" s="12"/>
    </row>
    <row r="45" spans="1:11" ht="12.75">
      <c r="A45" s="3" t="s">
        <v>78</v>
      </c>
      <c r="B45" s="41" t="s">
        <v>79</v>
      </c>
      <c r="C45" s="39">
        <f>+IF(C34=0,0,C39/C34)</f>
        <v>0</v>
      </c>
      <c r="D45" s="39">
        <f t="shared" si="3"/>
        <v>60.40261615221923</v>
      </c>
      <c r="E45" s="39">
        <f t="shared" si="3"/>
        <v>60.45988236235137</v>
      </c>
      <c r="F45" s="39">
        <f t="shared" si="3"/>
        <v>60.42517586712534</v>
      </c>
      <c r="G45" s="12"/>
      <c r="H45" s="12"/>
      <c r="I45" s="12"/>
      <c r="J45" s="12"/>
      <c r="K45" s="12"/>
    </row>
    <row r="46" spans="1:6" ht="12.75">
      <c r="A46" s="3" t="s">
        <v>129</v>
      </c>
      <c r="B46" s="26" t="s">
        <v>130</v>
      </c>
      <c r="C46" s="27">
        <f>+C29/C40*1000</f>
        <v>18.220960382536664</v>
      </c>
      <c r="D46" s="27">
        <f>+D29/D40*1000</f>
        <v>20.148704479623895</v>
      </c>
      <c r="E46" s="27">
        <f>+E29/E40*1000</f>
        <v>21.647939932732818</v>
      </c>
      <c r="F46" s="27">
        <f>+F29/F40*1000</f>
        <v>20.682678200752225</v>
      </c>
    </row>
    <row r="47" spans="1:6" ht="12.75">
      <c r="A47" s="3" t="s">
        <v>131</v>
      </c>
      <c r="B47" s="58" t="s">
        <v>168</v>
      </c>
      <c r="C47" s="35">
        <f>+C11/C22</f>
        <v>-725.1242894336476</v>
      </c>
      <c r="D47" s="35">
        <f>+D11/D22</f>
        <v>-303.5213502730727</v>
      </c>
      <c r="E47" s="35">
        <f>+E11/E22</f>
        <v>-205.82868918934778</v>
      </c>
      <c r="F47" s="35">
        <f>+F11/F22</f>
        <v>-251.47953354044884</v>
      </c>
    </row>
    <row r="48" spans="1:11" ht="12.75">
      <c r="A48" s="37"/>
      <c r="B48" s="36"/>
      <c r="C48" s="24"/>
      <c r="D48" s="24"/>
      <c r="E48" s="24"/>
      <c r="F48" s="24"/>
      <c r="G48" s="24"/>
      <c r="H48" s="24"/>
      <c r="I48" s="24"/>
      <c r="J48" s="24"/>
      <c r="K48" s="24"/>
    </row>
    <row r="49" ht="12.75">
      <c r="A49" s="45" t="s">
        <v>38</v>
      </c>
    </row>
    <row r="50" spans="1:7" ht="12.75">
      <c r="A50" s="3" t="s">
        <v>14</v>
      </c>
      <c r="B50" s="9" t="s">
        <v>37</v>
      </c>
      <c r="C50" s="10">
        <f aca="true" t="shared" si="4" ref="C50:C73">+C6/$F6</f>
        <v>0.0025348542458808617</v>
      </c>
      <c r="D50" s="10">
        <f aca="true" t="shared" si="5" ref="D50:F70">+D6/$F6</f>
        <v>0.2953105196451204</v>
      </c>
      <c r="E50" s="10">
        <f t="shared" si="5"/>
        <v>0.7021546261089987</v>
      </c>
      <c r="F50" s="10">
        <f t="shared" si="5"/>
        <v>1</v>
      </c>
      <c r="G50" s="33"/>
    </row>
    <row r="51" spans="1:7" ht="12.75">
      <c r="A51" s="3" t="s">
        <v>13</v>
      </c>
      <c r="B51" s="9" t="s">
        <v>37</v>
      </c>
      <c r="C51" s="10">
        <f t="shared" si="4"/>
        <v>0.010913690838980751</v>
      </c>
      <c r="D51" s="10">
        <f t="shared" si="5"/>
        <v>0.48975674558440474</v>
      </c>
      <c r="E51" s="10">
        <f t="shared" si="5"/>
        <v>0.4993295635766147</v>
      </c>
      <c r="F51" s="10">
        <f t="shared" si="5"/>
        <v>1</v>
      </c>
      <c r="G51" s="33"/>
    </row>
    <row r="52" spans="1:7" ht="12.75">
      <c r="A52" s="4" t="s">
        <v>39</v>
      </c>
      <c r="B52" s="9" t="s">
        <v>37</v>
      </c>
      <c r="C52" s="10">
        <f t="shared" si="4"/>
        <v>0.010973826759226547</v>
      </c>
      <c r="D52" s="10">
        <f t="shared" si="5"/>
        <v>0.5020103823807898</v>
      </c>
      <c r="E52" s="10">
        <f t="shared" si="5"/>
        <v>0.48701579085998353</v>
      </c>
      <c r="F52" s="10">
        <f t="shared" si="5"/>
        <v>1</v>
      </c>
      <c r="G52" s="33"/>
    </row>
    <row r="53" spans="1:7" ht="12.75">
      <c r="A53" s="4" t="s">
        <v>40</v>
      </c>
      <c r="B53" s="9" t="s">
        <v>37</v>
      </c>
      <c r="C53" s="10">
        <f t="shared" si="4"/>
        <v>1.0053418803418803</v>
      </c>
      <c r="D53" s="10">
        <f t="shared" si="5"/>
        <v>1.0256410256410255</v>
      </c>
      <c r="E53" s="10">
        <f t="shared" si="5"/>
        <v>0.9754273504273504</v>
      </c>
      <c r="F53" s="10">
        <f t="shared" si="5"/>
        <v>1</v>
      </c>
      <c r="G53" s="33"/>
    </row>
    <row r="54" spans="1:7" ht="12.75">
      <c r="A54" s="4" t="s">
        <v>15</v>
      </c>
      <c r="B54" s="9" t="s">
        <v>37</v>
      </c>
      <c r="C54" s="10">
        <f t="shared" si="4"/>
        <v>0.003749549996590487</v>
      </c>
      <c r="D54" s="10">
        <f t="shared" si="5"/>
        <v>0.14675669908431926</v>
      </c>
      <c r="E54" s="10">
        <f t="shared" si="5"/>
        <v>0.8494937509190903</v>
      </c>
      <c r="F54" s="10">
        <f t="shared" si="5"/>
        <v>1</v>
      </c>
      <c r="G54" s="33"/>
    </row>
    <row r="55" spans="1:7" ht="12.75">
      <c r="A55" s="4" t="s">
        <v>16</v>
      </c>
      <c r="B55" s="9" t="s">
        <v>37</v>
      </c>
      <c r="C55" s="10">
        <f t="shared" si="4"/>
        <v>0.006967173415649836</v>
      </c>
      <c r="D55" s="10">
        <f t="shared" si="5"/>
        <v>0.5484907468261631</v>
      </c>
      <c r="E55" s="10">
        <f t="shared" si="5"/>
        <v>0.4445420797581872</v>
      </c>
      <c r="F55" s="10">
        <f t="shared" si="5"/>
        <v>1</v>
      </c>
      <c r="G55" s="33"/>
    </row>
    <row r="56" spans="1:7" ht="12.75">
      <c r="A56" s="7" t="s">
        <v>17</v>
      </c>
      <c r="B56" s="9" t="s">
        <v>37</v>
      </c>
      <c r="C56" s="10">
        <f t="shared" si="4"/>
        <v>0.0035212813399191855</v>
      </c>
      <c r="D56" s="10">
        <f t="shared" si="5"/>
        <v>0.40632106275468727</v>
      </c>
      <c r="E56" s="10">
        <f t="shared" si="5"/>
        <v>0.5901576559053935</v>
      </c>
      <c r="F56" s="10">
        <f t="shared" si="5"/>
        <v>1</v>
      </c>
      <c r="G56" s="33"/>
    </row>
    <row r="57" spans="1:7" ht="12.75">
      <c r="A57" s="4" t="s">
        <v>22</v>
      </c>
      <c r="B57" s="9" t="s">
        <v>37</v>
      </c>
      <c r="C57" s="10">
        <f t="shared" si="4"/>
        <v>0.006350162726801216</v>
      </c>
      <c r="D57" s="10">
        <f t="shared" si="5"/>
        <v>0.47102568142786383</v>
      </c>
      <c r="E57" s="10">
        <f t="shared" si="5"/>
        <v>0.5226241558453346</v>
      </c>
      <c r="F57" s="10">
        <f t="shared" si="5"/>
        <v>1</v>
      </c>
      <c r="G57" s="33"/>
    </row>
    <row r="58" spans="1:7" ht="12.75">
      <c r="A58" s="4" t="s">
        <v>23</v>
      </c>
      <c r="B58" s="9" t="s">
        <v>37</v>
      </c>
      <c r="C58" s="10">
        <f t="shared" si="4"/>
        <v>0</v>
      </c>
      <c r="D58" s="10">
        <f t="shared" si="5"/>
        <v>0.3089462039567902</v>
      </c>
      <c r="E58" s="10">
        <f t="shared" si="5"/>
        <v>0.6910537960432098</v>
      </c>
      <c r="F58" s="10">
        <f t="shared" si="5"/>
        <v>1</v>
      </c>
      <c r="G58" s="33"/>
    </row>
    <row r="59" spans="1:7" ht="12.75">
      <c r="A59" s="4" t="s">
        <v>24</v>
      </c>
      <c r="B59" s="9" t="s">
        <v>37</v>
      </c>
      <c r="C59" s="10">
        <f t="shared" si="4"/>
        <v>0.006169748078230669</v>
      </c>
      <c r="D59" s="10">
        <f t="shared" si="5"/>
        <v>0.4664208369181276</v>
      </c>
      <c r="E59" s="10">
        <f t="shared" si="5"/>
        <v>0.5274094150036412</v>
      </c>
      <c r="F59" s="10">
        <f t="shared" si="5"/>
        <v>1</v>
      </c>
      <c r="G59" s="33"/>
    </row>
    <row r="60" spans="1:7" ht="12.75">
      <c r="A60" s="4" t="s">
        <v>18</v>
      </c>
      <c r="B60" s="9" t="s">
        <v>37</v>
      </c>
      <c r="C60" s="10">
        <f t="shared" si="4"/>
        <v>0.004883700468707066</v>
      </c>
      <c r="D60" s="10">
        <f t="shared" si="5"/>
        <v>0.3709342310341795</v>
      </c>
      <c r="E60" s="10">
        <f t="shared" si="5"/>
        <v>0.6241820684971133</v>
      </c>
      <c r="F60" s="10">
        <f t="shared" si="5"/>
        <v>1</v>
      </c>
      <c r="G60" s="33"/>
    </row>
    <row r="61" spans="1:7" ht="12.75">
      <c r="A61" s="4" t="s">
        <v>19</v>
      </c>
      <c r="B61" s="9" t="s">
        <v>37</v>
      </c>
      <c r="C61" s="10">
        <f t="shared" si="4"/>
        <v>0.0015190346407757945</v>
      </c>
      <c r="D61" s="10">
        <f t="shared" si="5"/>
        <v>0.4032885088671553</v>
      </c>
      <c r="E61" s="10">
        <f t="shared" si="5"/>
        <v>0.5951924564920689</v>
      </c>
      <c r="F61" s="10">
        <f t="shared" si="5"/>
        <v>1</v>
      </c>
      <c r="G61" s="33"/>
    </row>
    <row r="62" spans="1:7" ht="12.75">
      <c r="A62" s="4" t="s">
        <v>20</v>
      </c>
      <c r="B62" s="9" t="s">
        <v>37</v>
      </c>
      <c r="C62" s="10">
        <f t="shared" si="4"/>
        <v>0.0001551865009410925</v>
      </c>
      <c r="D62" s="10">
        <f t="shared" si="5"/>
        <v>0.39238984736958393</v>
      </c>
      <c r="E62" s="10">
        <f t="shared" si="5"/>
        <v>0.6074549661294751</v>
      </c>
      <c r="F62" s="10">
        <f t="shared" si="5"/>
        <v>1</v>
      </c>
      <c r="G62" s="33"/>
    </row>
    <row r="63" spans="1:7" ht="12.75">
      <c r="A63" s="4" t="s">
        <v>21</v>
      </c>
      <c r="B63" s="9" t="s">
        <v>37</v>
      </c>
      <c r="C63" s="10">
        <f t="shared" si="4"/>
        <v>0.0038238465105024546</v>
      </c>
      <c r="D63" s="10">
        <f t="shared" si="5"/>
        <v>0.447014237144841</v>
      </c>
      <c r="E63" s="10">
        <f t="shared" si="5"/>
        <v>0.5491619163446566</v>
      </c>
      <c r="F63" s="10">
        <f t="shared" si="5"/>
        <v>1</v>
      </c>
      <c r="G63" s="33"/>
    </row>
    <row r="64" spans="1:7" ht="12.75">
      <c r="A64" s="4" t="s">
        <v>41</v>
      </c>
      <c r="B64" s="11" t="s">
        <v>37</v>
      </c>
      <c r="C64" s="10">
        <f t="shared" si="4"/>
        <v>0.007945150610137246</v>
      </c>
      <c r="D64" s="10">
        <f t="shared" si="5"/>
        <v>0.35075789094006093</v>
      </c>
      <c r="E64" s="10">
        <f t="shared" si="5"/>
        <v>0.6412969584498017</v>
      </c>
      <c r="F64" s="10">
        <f t="shared" si="5"/>
        <v>1</v>
      </c>
      <c r="G64" s="33"/>
    </row>
    <row r="65" spans="1:7" ht="12.75">
      <c r="A65" s="4" t="s">
        <v>36</v>
      </c>
      <c r="B65" s="11" t="s">
        <v>37</v>
      </c>
      <c r="C65" s="10">
        <f t="shared" si="4"/>
        <v>0.01626647155256553</v>
      </c>
      <c r="D65" s="10">
        <f t="shared" si="5"/>
        <v>0.42724395942929616</v>
      </c>
      <c r="E65" s="10">
        <f t="shared" si="5"/>
        <v>0.5564895690181384</v>
      </c>
      <c r="F65" s="10">
        <f t="shared" si="5"/>
        <v>1</v>
      </c>
      <c r="G65" s="33"/>
    </row>
    <row r="66" spans="1:7" ht="12.75">
      <c r="A66" s="4" t="s">
        <v>25</v>
      </c>
      <c r="B66" s="11" t="s">
        <v>37</v>
      </c>
      <c r="C66" s="10">
        <f t="shared" si="4"/>
        <v>0.002416277521239153</v>
      </c>
      <c r="D66" s="10">
        <f t="shared" si="5"/>
        <v>0.45444644022240605</v>
      </c>
      <c r="E66" s="10">
        <f t="shared" si="5"/>
        <v>0.5431372822563529</v>
      </c>
      <c r="F66" s="10">
        <f t="shared" si="5"/>
        <v>1</v>
      </c>
      <c r="G66" s="33"/>
    </row>
    <row r="67" spans="1:7" ht="12.75">
      <c r="A67" s="4" t="s">
        <v>27</v>
      </c>
      <c r="B67" s="11" t="s">
        <v>37</v>
      </c>
      <c r="C67" s="10">
        <f t="shared" si="4"/>
        <v>0.0009912667235722607</v>
      </c>
      <c r="D67" s="10">
        <f t="shared" si="5"/>
        <v>0.45457573362268566</v>
      </c>
      <c r="E67" s="10">
        <f t="shared" si="5"/>
        <v>0.5444329996537435</v>
      </c>
      <c r="F67" s="10">
        <f t="shared" si="5"/>
        <v>1</v>
      </c>
      <c r="G67" s="33"/>
    </row>
    <row r="68" spans="1:7" ht="12.75">
      <c r="A68" s="4" t="s">
        <v>28</v>
      </c>
      <c r="B68" s="11" t="s">
        <v>37</v>
      </c>
      <c r="C68" s="10">
        <f t="shared" si="4"/>
        <v>0.006614572452132624</v>
      </c>
      <c r="D68" s="10">
        <f t="shared" si="5"/>
        <v>0.48056364459368417</v>
      </c>
      <c r="E68" s="10">
        <f t="shared" si="5"/>
        <v>0.5128217829541821</v>
      </c>
      <c r="F68" s="10">
        <f t="shared" si="5"/>
        <v>1</v>
      </c>
      <c r="G68" s="33"/>
    </row>
    <row r="69" spans="1:7" ht="12.75">
      <c r="A69" s="4" t="s">
        <v>29</v>
      </c>
      <c r="B69" s="11" t="s">
        <v>37</v>
      </c>
      <c r="C69" s="10">
        <f t="shared" si="4"/>
        <v>0.004657625161671223</v>
      </c>
      <c r="D69" s="10">
        <f t="shared" si="5"/>
        <v>0.5576721490743864</v>
      </c>
      <c r="E69" s="10">
        <f t="shared" si="5"/>
        <v>0.4376702257639423</v>
      </c>
      <c r="F69" s="10">
        <f t="shared" si="5"/>
        <v>1</v>
      </c>
      <c r="G69" s="33"/>
    </row>
    <row r="70" spans="1:7" ht="12.75">
      <c r="A70" s="4" t="s">
        <v>31</v>
      </c>
      <c r="B70" s="9" t="s">
        <v>37</v>
      </c>
      <c r="C70" s="10">
        <f t="shared" si="4"/>
        <v>0</v>
      </c>
      <c r="D70" s="10">
        <f t="shared" si="5"/>
        <v>0.1846119604855416</v>
      </c>
      <c r="E70" s="10">
        <f t="shared" si="5"/>
        <v>0.8153880395144584</v>
      </c>
      <c r="F70" s="10">
        <f t="shared" si="5"/>
        <v>1</v>
      </c>
      <c r="G70" s="33"/>
    </row>
    <row r="71" spans="1:7" ht="12.75">
      <c r="A71" s="4" t="s">
        <v>32</v>
      </c>
      <c r="B71" s="9" t="s">
        <v>37</v>
      </c>
      <c r="C71" s="10">
        <f t="shared" si="4"/>
        <v>0.0017977443039891</v>
      </c>
      <c r="D71" s="10">
        <f>+D27/$F27</f>
        <v>0.466669189816567</v>
      </c>
      <c r="E71" s="10">
        <f>+E27/$F27</f>
        <v>0.5315330658794439</v>
      </c>
      <c r="F71" s="10">
        <f>+F27/$F27</f>
        <v>1</v>
      </c>
      <c r="G71" s="33"/>
    </row>
    <row r="72" spans="1:7" ht="12.75">
      <c r="A72" s="4" t="s">
        <v>33</v>
      </c>
      <c r="B72" s="9" t="s">
        <v>37</v>
      </c>
      <c r="C72" s="10">
        <f t="shared" si="4"/>
        <v>0</v>
      </c>
      <c r="D72" s="10">
        <f aca="true" t="shared" si="6" ref="D72:F73">+D28/$F28</f>
        <v>0.11834666269162303</v>
      </c>
      <c r="E72" s="10">
        <f t="shared" si="6"/>
        <v>0.881653337308377</v>
      </c>
      <c r="F72" s="10">
        <f t="shared" si="6"/>
        <v>1</v>
      </c>
      <c r="G72" s="33"/>
    </row>
    <row r="73" spans="1:7" ht="12.75">
      <c r="A73" s="4" t="s">
        <v>34</v>
      </c>
      <c r="B73" s="9" t="s">
        <v>37</v>
      </c>
      <c r="C73" s="10">
        <f t="shared" si="4"/>
        <v>0.005565840953155808</v>
      </c>
      <c r="D73" s="10">
        <f t="shared" si="6"/>
        <v>0.6131452717288841</v>
      </c>
      <c r="E73" s="10">
        <f t="shared" si="6"/>
        <v>0.38128888731796</v>
      </c>
      <c r="F73" s="10">
        <f t="shared" si="6"/>
        <v>1</v>
      </c>
      <c r="G73" s="33"/>
    </row>
  </sheetData>
  <sheetProtection/>
  <mergeCells count="7">
    <mergeCell ref="G4:I4"/>
    <mergeCell ref="F4:F5"/>
    <mergeCell ref="A4:A5"/>
    <mergeCell ref="B4:B5"/>
    <mergeCell ref="D4:D5"/>
    <mergeCell ref="E4:E5"/>
    <mergeCell ref="C4:C5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4.28125" style="0" customWidth="1"/>
    <col min="2" max="2" width="7.421875" style="0" bestFit="1" customWidth="1"/>
    <col min="3" max="3" width="11.00390625" style="0" customWidth="1"/>
    <col min="4" max="6" width="10.8515625" style="0" customWidth="1"/>
    <col min="7" max="7" width="10.00390625" style="0" bestFit="1" customWidth="1"/>
    <col min="8" max="12" width="10.8515625" style="0" customWidth="1"/>
    <col min="13" max="14" width="9.8515625" style="0" customWidth="1"/>
    <col min="15" max="16" width="9.8515625" style="0" bestFit="1" customWidth="1"/>
    <col min="17" max="17" width="10.421875" style="0" bestFit="1" customWidth="1"/>
    <col min="18" max="18" width="9.8515625" style="0" customWidth="1"/>
    <col min="19" max="20" width="10.8515625" style="0" customWidth="1"/>
    <col min="21" max="22" width="9.8515625" style="0" bestFit="1" customWidth="1"/>
    <col min="23" max="24" width="10.8515625" style="0" customWidth="1"/>
    <col min="25" max="25" width="10.421875" style="0" bestFit="1" customWidth="1"/>
    <col min="26" max="26" width="10.8515625" style="0" customWidth="1"/>
    <col min="27" max="27" width="10.8515625" style="0" bestFit="1" customWidth="1"/>
    <col min="28" max="29" width="9.8515625" style="0" customWidth="1"/>
    <col min="30" max="30" width="10.421875" style="0" customWidth="1"/>
    <col min="31" max="31" width="10.8515625" style="0" bestFit="1" customWidth="1"/>
    <col min="32" max="35" width="9.8515625" style="0" customWidth="1"/>
    <col min="36" max="36" width="10.28125" style="0" bestFit="1" customWidth="1"/>
    <col min="37" max="37" width="9.8515625" style="0" customWidth="1"/>
    <col min="38" max="38" width="10.8515625" style="0" bestFit="1" customWidth="1"/>
    <col min="39" max="39" width="12.28125" style="0" bestFit="1" customWidth="1"/>
  </cols>
  <sheetData>
    <row r="1" ht="12.75">
      <c r="A1" s="59" t="s">
        <v>176</v>
      </c>
    </row>
    <row r="2" spans="1:39" ht="12.75">
      <c r="A2" t="s">
        <v>122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12.75">
      <c r="A3" s="1" t="s">
        <v>123</v>
      </c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36"/>
    </row>
    <row r="4" spans="1:39" ht="36">
      <c r="A4" s="76" t="s">
        <v>0</v>
      </c>
      <c r="B4" s="87" t="s">
        <v>1</v>
      </c>
      <c r="C4" s="52" t="s">
        <v>89</v>
      </c>
      <c r="D4" s="52" t="s">
        <v>90</v>
      </c>
      <c r="E4" s="52" t="s">
        <v>91</v>
      </c>
      <c r="F4" s="52" t="s">
        <v>92</v>
      </c>
      <c r="G4" s="52" t="s">
        <v>93</v>
      </c>
      <c r="H4" s="52" t="s">
        <v>94</v>
      </c>
      <c r="I4" s="52" t="s">
        <v>95</v>
      </c>
      <c r="J4" s="52" t="s">
        <v>96</v>
      </c>
      <c r="K4" s="52" t="s">
        <v>97</v>
      </c>
      <c r="L4" s="52" t="s">
        <v>98</v>
      </c>
      <c r="M4" s="52" t="s">
        <v>99</v>
      </c>
      <c r="N4" s="52" t="s">
        <v>100</v>
      </c>
      <c r="O4" s="52" t="s">
        <v>101</v>
      </c>
      <c r="P4" s="52" t="s">
        <v>102</v>
      </c>
      <c r="Q4" s="52" t="s">
        <v>103</v>
      </c>
      <c r="R4" s="61" t="s">
        <v>104</v>
      </c>
      <c r="S4" s="52" t="s">
        <v>105</v>
      </c>
      <c r="T4" s="52" t="s">
        <v>106</v>
      </c>
      <c r="U4" s="52" t="s">
        <v>107</v>
      </c>
      <c r="V4" s="52" t="s">
        <v>108</v>
      </c>
      <c r="W4" s="52" t="s">
        <v>109</v>
      </c>
      <c r="X4" s="52" t="s">
        <v>110</v>
      </c>
      <c r="Y4" s="52" t="s">
        <v>111</v>
      </c>
      <c r="Z4" s="52" t="s">
        <v>112</v>
      </c>
      <c r="AA4" s="52" t="s">
        <v>113</v>
      </c>
      <c r="AB4" s="52" t="s">
        <v>114</v>
      </c>
      <c r="AC4" s="52" t="s">
        <v>115</v>
      </c>
      <c r="AD4" s="52" t="s">
        <v>116</v>
      </c>
      <c r="AE4" s="52" t="s">
        <v>117</v>
      </c>
      <c r="AF4" s="52" t="s">
        <v>118</v>
      </c>
      <c r="AG4" s="52" t="s">
        <v>119</v>
      </c>
      <c r="AH4" s="52" t="s">
        <v>120</v>
      </c>
      <c r="AI4" s="52" t="s">
        <v>121</v>
      </c>
      <c r="AJ4" s="52" t="s">
        <v>175</v>
      </c>
      <c r="AK4" s="52" t="s">
        <v>172</v>
      </c>
      <c r="AL4" s="52" t="s">
        <v>173</v>
      </c>
      <c r="AM4" s="61" t="s">
        <v>169</v>
      </c>
    </row>
    <row r="5" spans="1:39" ht="12.75">
      <c r="A5" s="76"/>
      <c r="B5" s="87"/>
      <c r="C5" s="69" t="s">
        <v>142</v>
      </c>
      <c r="D5" s="69" t="s">
        <v>159</v>
      </c>
      <c r="E5" s="69" t="s">
        <v>156</v>
      </c>
      <c r="F5" s="69" t="s">
        <v>145</v>
      </c>
      <c r="G5" s="69" t="s">
        <v>146</v>
      </c>
      <c r="H5" s="69" t="s">
        <v>147</v>
      </c>
      <c r="I5" s="69" t="s">
        <v>148</v>
      </c>
      <c r="J5" s="69" t="s">
        <v>150</v>
      </c>
      <c r="K5" s="69" t="s">
        <v>153</v>
      </c>
      <c r="L5" s="69" t="s">
        <v>157</v>
      </c>
      <c r="M5" s="69" t="s">
        <v>154</v>
      </c>
      <c r="N5" s="69" t="s">
        <v>164</v>
      </c>
      <c r="O5" s="69" t="s">
        <v>136</v>
      </c>
      <c r="P5" s="69" t="s">
        <v>137</v>
      </c>
      <c r="Q5" s="69" t="s">
        <v>151</v>
      </c>
      <c r="R5" s="69" t="s">
        <v>144</v>
      </c>
      <c r="S5" s="69" t="s">
        <v>160</v>
      </c>
      <c r="T5" s="69" t="s">
        <v>143</v>
      </c>
      <c r="U5" s="69" t="s">
        <v>152</v>
      </c>
      <c r="V5" s="69" t="s">
        <v>58</v>
      </c>
      <c r="W5" s="69" t="s">
        <v>149</v>
      </c>
      <c r="X5" s="69" t="s">
        <v>63</v>
      </c>
      <c r="Y5" s="69" t="s">
        <v>158</v>
      </c>
      <c r="Z5" s="69" t="s">
        <v>166</v>
      </c>
      <c r="AA5" s="69" t="s">
        <v>162</v>
      </c>
      <c r="AB5" s="69" t="s">
        <v>155</v>
      </c>
      <c r="AC5" s="69" t="s">
        <v>138</v>
      </c>
      <c r="AD5" s="69" t="s">
        <v>139</v>
      </c>
      <c r="AE5" s="69" t="s">
        <v>161</v>
      </c>
      <c r="AF5" s="69" t="s">
        <v>140</v>
      </c>
      <c r="AG5" s="69" t="s">
        <v>141</v>
      </c>
      <c r="AH5" s="69" t="s">
        <v>163</v>
      </c>
      <c r="AI5" s="69" t="s">
        <v>165</v>
      </c>
      <c r="AJ5" s="69">
        <v>37</v>
      </c>
      <c r="AK5" s="69" t="s">
        <v>170</v>
      </c>
      <c r="AL5" s="69" t="s">
        <v>171</v>
      </c>
      <c r="AM5" s="70"/>
    </row>
    <row r="6" spans="1:39" ht="12.75">
      <c r="A6" s="3" t="s">
        <v>14</v>
      </c>
      <c r="B6" s="62"/>
      <c r="C6" s="51">
        <v>94</v>
      </c>
      <c r="D6" s="51">
        <v>70</v>
      </c>
      <c r="E6" s="51">
        <v>37</v>
      </c>
      <c r="F6" s="51">
        <v>89</v>
      </c>
      <c r="G6" s="51">
        <v>51</v>
      </c>
      <c r="H6" s="51">
        <v>90</v>
      </c>
      <c r="I6" s="51">
        <v>41</v>
      </c>
      <c r="J6" s="54">
        <v>71</v>
      </c>
      <c r="K6" s="54">
        <v>93</v>
      </c>
      <c r="L6" s="53">
        <v>52</v>
      </c>
      <c r="M6" s="53">
        <v>38</v>
      </c>
      <c r="N6" s="53">
        <v>29</v>
      </c>
      <c r="O6" s="53">
        <v>28</v>
      </c>
      <c r="P6" s="53">
        <v>24</v>
      </c>
      <c r="Q6" s="53">
        <v>32</v>
      </c>
      <c r="R6" s="53">
        <v>35</v>
      </c>
      <c r="S6" s="53">
        <v>54</v>
      </c>
      <c r="T6" s="53">
        <v>79</v>
      </c>
      <c r="U6" s="53">
        <v>34</v>
      </c>
      <c r="V6" s="53">
        <v>32</v>
      </c>
      <c r="W6" s="53">
        <v>58</v>
      </c>
      <c r="X6" s="53">
        <v>54</v>
      </c>
      <c r="Y6" s="53">
        <v>31</v>
      </c>
      <c r="Z6" s="53">
        <v>54</v>
      </c>
      <c r="AA6" s="53">
        <v>45</v>
      </c>
      <c r="AB6" s="53">
        <v>23</v>
      </c>
      <c r="AC6" s="53">
        <v>29</v>
      </c>
      <c r="AD6" s="53">
        <v>45</v>
      </c>
      <c r="AE6" s="53">
        <v>38</v>
      </c>
      <c r="AF6" s="53">
        <v>21</v>
      </c>
      <c r="AG6" s="53">
        <v>11</v>
      </c>
      <c r="AH6" s="53">
        <v>40</v>
      </c>
      <c r="AI6" s="53">
        <v>12</v>
      </c>
      <c r="AJ6" s="53">
        <v>13</v>
      </c>
      <c r="AK6" s="53">
        <v>13</v>
      </c>
      <c r="AL6" s="53">
        <v>18</v>
      </c>
      <c r="AM6" s="53">
        <v>1578</v>
      </c>
    </row>
    <row r="7" spans="1:39" ht="12.75">
      <c r="A7" s="3" t="s">
        <v>13</v>
      </c>
      <c r="B7" s="62"/>
      <c r="C7" s="54">
        <v>1865</v>
      </c>
      <c r="D7" s="54">
        <v>1860</v>
      </c>
      <c r="E7" s="54">
        <v>958.5</v>
      </c>
      <c r="F7" s="54">
        <v>1351</v>
      </c>
      <c r="G7" s="54">
        <v>709</v>
      </c>
      <c r="H7" s="54">
        <v>2517</v>
      </c>
      <c r="I7" s="54">
        <v>1225</v>
      </c>
      <c r="J7" s="54">
        <v>1080.7</v>
      </c>
      <c r="K7" s="54">
        <v>1577.58</v>
      </c>
      <c r="L7" s="51">
        <v>1101.0900000000001</v>
      </c>
      <c r="M7" s="51">
        <v>728</v>
      </c>
      <c r="N7" s="51">
        <v>354</v>
      </c>
      <c r="O7" s="51">
        <v>704</v>
      </c>
      <c r="P7" s="51">
        <v>755.7</v>
      </c>
      <c r="Q7" s="51">
        <v>929.6</v>
      </c>
      <c r="R7" s="51">
        <v>442</v>
      </c>
      <c r="S7" s="51">
        <v>920.5999999999999</v>
      </c>
      <c r="T7" s="51">
        <v>916.7</v>
      </c>
      <c r="U7" s="51">
        <v>349.5</v>
      </c>
      <c r="V7" s="51">
        <v>381.83</v>
      </c>
      <c r="W7" s="51">
        <v>679.2</v>
      </c>
      <c r="X7" s="51">
        <v>977.0999999999999</v>
      </c>
      <c r="Y7" s="51">
        <v>680</v>
      </c>
      <c r="Z7" s="51">
        <v>671.62</v>
      </c>
      <c r="AA7" s="51">
        <v>737.62</v>
      </c>
      <c r="AB7" s="51">
        <v>505.1</v>
      </c>
      <c r="AC7" s="51">
        <v>540</v>
      </c>
      <c r="AD7" s="51">
        <v>789.71</v>
      </c>
      <c r="AE7" s="51">
        <v>652.41</v>
      </c>
      <c r="AF7" s="51">
        <v>481</v>
      </c>
      <c r="AG7" s="51">
        <v>319</v>
      </c>
      <c r="AH7" s="51">
        <v>399</v>
      </c>
      <c r="AI7" s="51">
        <v>206.25</v>
      </c>
      <c r="AJ7" s="53">
        <v>439</v>
      </c>
      <c r="AK7" s="53">
        <v>570.3</v>
      </c>
      <c r="AL7" s="53">
        <v>405</v>
      </c>
      <c r="AM7" s="51">
        <v>29779.109999999993</v>
      </c>
    </row>
    <row r="8" spans="1:39" ht="12.75">
      <c r="A8" s="4" t="s">
        <v>39</v>
      </c>
      <c r="B8" s="63" t="s">
        <v>167</v>
      </c>
      <c r="C8" s="54">
        <v>22407904</v>
      </c>
      <c r="D8" s="54">
        <v>25248348</v>
      </c>
      <c r="E8" s="54">
        <v>11382976</v>
      </c>
      <c r="F8" s="54">
        <v>16712257</v>
      </c>
      <c r="G8" s="54">
        <v>7434109</v>
      </c>
      <c r="H8" s="54">
        <v>33428724</v>
      </c>
      <c r="I8" s="54">
        <v>13574683</v>
      </c>
      <c r="J8" s="54">
        <v>13213342.11</v>
      </c>
      <c r="K8" s="54">
        <v>18463571.08</v>
      </c>
      <c r="L8" s="54">
        <v>12880580.65</v>
      </c>
      <c r="M8" s="54">
        <v>8183493</v>
      </c>
      <c r="N8" s="54">
        <v>3949277</v>
      </c>
      <c r="O8" s="54">
        <v>7880834</v>
      </c>
      <c r="P8" s="54">
        <v>8033627</v>
      </c>
      <c r="Q8" s="54">
        <v>10536021</v>
      </c>
      <c r="R8" s="54">
        <v>4407828</v>
      </c>
      <c r="S8" s="54">
        <v>9020403</v>
      </c>
      <c r="T8" s="54">
        <v>8524514.86</v>
      </c>
      <c r="U8" s="54">
        <v>3202158.6</v>
      </c>
      <c r="V8" s="54">
        <v>4012963</v>
      </c>
      <c r="W8" s="54">
        <v>7764986</v>
      </c>
      <c r="X8" s="54">
        <v>9855422.129999999</v>
      </c>
      <c r="Y8" s="54">
        <v>6696700</v>
      </c>
      <c r="Z8" s="54">
        <v>6140405.49</v>
      </c>
      <c r="AA8" s="54">
        <v>9065451</v>
      </c>
      <c r="AB8" s="54">
        <v>5070271</v>
      </c>
      <c r="AC8" s="54">
        <v>4240217</v>
      </c>
      <c r="AD8" s="54">
        <v>8209463.99</v>
      </c>
      <c r="AE8" s="54">
        <v>6274034</v>
      </c>
      <c r="AF8" s="54">
        <v>4217269</v>
      </c>
      <c r="AG8" s="54">
        <v>3571524</v>
      </c>
      <c r="AH8" s="54">
        <v>3111210.37</v>
      </c>
      <c r="AI8" s="54">
        <v>1708511.77</v>
      </c>
      <c r="AJ8" s="53">
        <v>5507019</v>
      </c>
      <c r="AK8" s="53">
        <v>6829459</v>
      </c>
      <c r="AL8" s="53">
        <v>3759756</v>
      </c>
      <c r="AM8" s="54">
        <v>334519314.0500001</v>
      </c>
    </row>
    <row r="9" spans="1:39" ht="12.75">
      <c r="A9" s="4" t="s">
        <v>40</v>
      </c>
      <c r="B9" s="63" t="s">
        <v>167</v>
      </c>
      <c r="C9" s="51">
        <f>+ROUND(C8/C7/12,0)</f>
        <v>1001</v>
      </c>
      <c r="D9" s="51">
        <f aca="true" t="shared" si="0" ref="D9:AL9">+ROUND(D8/D7/12,0)</f>
        <v>1131</v>
      </c>
      <c r="E9" s="51">
        <f t="shared" si="0"/>
        <v>990</v>
      </c>
      <c r="F9" s="51">
        <f t="shared" si="0"/>
        <v>1031</v>
      </c>
      <c r="G9" s="51">
        <f t="shared" si="0"/>
        <v>874</v>
      </c>
      <c r="H9" s="51">
        <f t="shared" si="0"/>
        <v>1107</v>
      </c>
      <c r="I9" s="51">
        <f t="shared" si="0"/>
        <v>923</v>
      </c>
      <c r="J9" s="51">
        <f t="shared" si="0"/>
        <v>1019</v>
      </c>
      <c r="K9" s="51">
        <f t="shared" si="0"/>
        <v>975</v>
      </c>
      <c r="L9" s="51">
        <f t="shared" si="0"/>
        <v>975</v>
      </c>
      <c r="M9" s="51">
        <f t="shared" si="0"/>
        <v>937</v>
      </c>
      <c r="N9" s="51">
        <f t="shared" si="0"/>
        <v>930</v>
      </c>
      <c r="O9" s="51">
        <f t="shared" si="0"/>
        <v>933</v>
      </c>
      <c r="P9" s="51">
        <f t="shared" si="0"/>
        <v>886</v>
      </c>
      <c r="Q9" s="51">
        <f t="shared" si="0"/>
        <v>944</v>
      </c>
      <c r="R9" s="51">
        <f t="shared" si="0"/>
        <v>831</v>
      </c>
      <c r="S9" s="51">
        <f t="shared" si="0"/>
        <v>817</v>
      </c>
      <c r="T9" s="51">
        <f t="shared" si="0"/>
        <v>775</v>
      </c>
      <c r="U9" s="51">
        <f t="shared" si="0"/>
        <v>764</v>
      </c>
      <c r="V9" s="51">
        <f t="shared" si="0"/>
        <v>876</v>
      </c>
      <c r="W9" s="51">
        <f t="shared" si="0"/>
        <v>953</v>
      </c>
      <c r="X9" s="51">
        <f t="shared" si="0"/>
        <v>841</v>
      </c>
      <c r="Y9" s="51">
        <f t="shared" si="0"/>
        <v>821</v>
      </c>
      <c r="Z9" s="51">
        <f t="shared" si="0"/>
        <v>762</v>
      </c>
      <c r="AA9" s="51">
        <f t="shared" si="0"/>
        <v>1024</v>
      </c>
      <c r="AB9" s="51">
        <f t="shared" si="0"/>
        <v>837</v>
      </c>
      <c r="AC9" s="51">
        <f t="shared" si="0"/>
        <v>654</v>
      </c>
      <c r="AD9" s="51">
        <f t="shared" si="0"/>
        <v>866</v>
      </c>
      <c r="AE9" s="51">
        <f t="shared" si="0"/>
        <v>801</v>
      </c>
      <c r="AF9" s="51">
        <f t="shared" si="0"/>
        <v>731</v>
      </c>
      <c r="AG9" s="51">
        <f t="shared" si="0"/>
        <v>933</v>
      </c>
      <c r="AH9" s="51">
        <f t="shared" si="0"/>
        <v>650</v>
      </c>
      <c r="AI9" s="51">
        <f t="shared" si="0"/>
        <v>690</v>
      </c>
      <c r="AJ9" s="53">
        <f>+ROUND(AJ8/AJ7/12,0)</f>
        <v>1045</v>
      </c>
      <c r="AK9" s="53">
        <f t="shared" si="0"/>
        <v>998</v>
      </c>
      <c r="AL9" s="53">
        <f t="shared" si="0"/>
        <v>774</v>
      </c>
      <c r="AM9" s="51">
        <f>+ROUND(AM8/AM7/12,0)</f>
        <v>936</v>
      </c>
    </row>
    <row r="10" spans="1:39" ht="12.75">
      <c r="A10" s="4" t="s">
        <v>15</v>
      </c>
      <c r="B10" s="63" t="s">
        <v>167</v>
      </c>
      <c r="C10" s="54">
        <v>17714053</v>
      </c>
      <c r="D10" s="54">
        <v>2399893</v>
      </c>
      <c r="E10" s="54">
        <v>3199440</v>
      </c>
      <c r="F10" s="54">
        <v>12057199</v>
      </c>
      <c r="G10" s="54">
        <v>3545654</v>
      </c>
      <c r="H10" s="54">
        <v>10263654</v>
      </c>
      <c r="I10" s="54">
        <v>4470925</v>
      </c>
      <c r="J10" s="54">
        <v>8314716</v>
      </c>
      <c r="K10" s="54">
        <v>6646230.12</v>
      </c>
      <c r="L10" s="51">
        <v>1561095</v>
      </c>
      <c r="M10" s="51">
        <v>-203300</v>
      </c>
      <c r="N10" s="51">
        <v>-458535</v>
      </c>
      <c r="O10" s="51">
        <v>-531738</v>
      </c>
      <c r="P10" s="51">
        <v>2017987</v>
      </c>
      <c r="Q10" s="51">
        <v>-851004</v>
      </c>
      <c r="R10" s="51">
        <v>819986</v>
      </c>
      <c r="S10" s="51">
        <v>2882680</v>
      </c>
      <c r="T10" s="51">
        <v>2493196</v>
      </c>
      <c r="U10" s="51">
        <v>1324521</v>
      </c>
      <c r="V10" s="51">
        <v>258948</v>
      </c>
      <c r="W10" s="51">
        <v>2281014.08</v>
      </c>
      <c r="X10" s="51">
        <v>2461546</v>
      </c>
      <c r="Y10" s="51">
        <v>76607</v>
      </c>
      <c r="Z10" s="51">
        <v>1377093</v>
      </c>
      <c r="AA10" s="51">
        <v>-1685767.09</v>
      </c>
      <c r="AB10" s="51">
        <v>787645</v>
      </c>
      <c r="AC10" s="51">
        <v>684364</v>
      </c>
      <c r="AD10" s="51">
        <v>870641</v>
      </c>
      <c r="AE10" s="51">
        <v>-562593</v>
      </c>
      <c r="AF10" s="51">
        <v>142327</v>
      </c>
      <c r="AG10" s="51">
        <v>-332548</v>
      </c>
      <c r="AH10" s="51">
        <v>611656.97</v>
      </c>
      <c r="AI10" s="51">
        <v>-31878</v>
      </c>
      <c r="AJ10" s="54">
        <v>1011870</v>
      </c>
      <c r="AK10" s="54">
        <v>1443526</v>
      </c>
      <c r="AL10" s="54">
        <v>902785</v>
      </c>
      <c r="AM10" s="51">
        <v>87963889.08000001</v>
      </c>
    </row>
    <row r="11" spans="1:39" ht="12.75">
      <c r="A11" s="4" t="s">
        <v>16</v>
      </c>
      <c r="B11" s="63" t="s">
        <v>167</v>
      </c>
      <c r="C11" s="54">
        <v>-3674718.870000001</v>
      </c>
      <c r="D11" s="54">
        <v>-20355542.16</v>
      </c>
      <c r="E11" s="54">
        <v>-11325085.629999999</v>
      </c>
      <c r="F11" s="54">
        <v>-4503285.46</v>
      </c>
      <c r="G11" s="54">
        <v>-6519619</v>
      </c>
      <c r="H11" s="54">
        <v>-19876020.79</v>
      </c>
      <c r="I11" s="54">
        <v>-7293185.75</v>
      </c>
      <c r="J11" s="54">
        <v>-8529705.56</v>
      </c>
      <c r="K11" s="54">
        <v>-12799347.45</v>
      </c>
      <c r="L11" s="54">
        <v>-13329418.61</v>
      </c>
      <c r="M11" s="54">
        <v>-6182420</v>
      </c>
      <c r="N11" s="54">
        <v>-5426557.65</v>
      </c>
      <c r="O11" s="54">
        <v>-8844700</v>
      </c>
      <c r="P11" s="54">
        <v>-7703005</v>
      </c>
      <c r="Q11" s="54">
        <v>-14701584</v>
      </c>
      <c r="R11" s="54">
        <v>-6644163.41</v>
      </c>
      <c r="S11" s="54">
        <v>-12765079.96</v>
      </c>
      <c r="T11" s="54">
        <v>-12175110.07</v>
      </c>
      <c r="U11" s="54">
        <v>-5423995.0200000005</v>
      </c>
      <c r="V11" s="54">
        <v>-7259582.91</v>
      </c>
      <c r="W11" s="54">
        <v>-10692644.8</v>
      </c>
      <c r="X11" s="54">
        <v>-11953595.03</v>
      </c>
      <c r="Y11" s="54">
        <v>-10775147.64</v>
      </c>
      <c r="Z11" s="54">
        <v>-9068747.51</v>
      </c>
      <c r="AA11" s="54">
        <v>-12322708.45</v>
      </c>
      <c r="AB11" s="54">
        <v>-7409671.88</v>
      </c>
      <c r="AC11" s="54">
        <v>-7843284</v>
      </c>
      <c r="AD11" s="54">
        <v>-12871215.15</v>
      </c>
      <c r="AE11" s="54">
        <v>-10733090.92</v>
      </c>
      <c r="AF11" s="54">
        <v>-6809300.65</v>
      </c>
      <c r="AG11" s="54">
        <v>-4636939.15</v>
      </c>
      <c r="AH11" s="54">
        <v>-7947785.03</v>
      </c>
      <c r="AI11" s="54">
        <v>-3902915.2399999998</v>
      </c>
      <c r="AJ11" s="54">
        <v>-4303716</v>
      </c>
      <c r="AK11" s="54">
        <v>-5143299</v>
      </c>
      <c r="AL11" s="54">
        <v>-5249979</v>
      </c>
      <c r="AM11" s="54">
        <v>-326996166.74999994</v>
      </c>
    </row>
    <row r="12" spans="1:39" ht="12.75">
      <c r="A12" s="7" t="s">
        <v>17</v>
      </c>
      <c r="B12" s="63" t="s">
        <v>167</v>
      </c>
      <c r="C12" s="54">
        <v>22776120</v>
      </c>
      <c r="D12" s="54">
        <v>19926695</v>
      </c>
      <c r="E12" s="54">
        <v>7463926</v>
      </c>
      <c r="F12" s="54">
        <v>18536882</v>
      </c>
      <c r="G12" s="54">
        <v>6669026</v>
      </c>
      <c r="H12" s="54">
        <v>23091178</v>
      </c>
      <c r="I12" s="54">
        <v>9171730</v>
      </c>
      <c r="J12" s="54">
        <v>11494303</v>
      </c>
      <c r="K12" s="54">
        <v>16311036.41</v>
      </c>
      <c r="L12" s="54">
        <v>8375534</v>
      </c>
      <c r="M12" s="54">
        <v>5044569</v>
      </c>
      <c r="N12" s="54">
        <v>2876249</v>
      </c>
      <c r="O12" s="54">
        <v>5503038</v>
      </c>
      <c r="P12" s="54">
        <v>5445290</v>
      </c>
      <c r="Q12" s="54">
        <v>7722260</v>
      </c>
      <c r="R12" s="54">
        <v>2834213</v>
      </c>
      <c r="S12" s="54">
        <v>9139991</v>
      </c>
      <c r="T12" s="54">
        <v>10919815</v>
      </c>
      <c r="U12" s="54">
        <v>5371147</v>
      </c>
      <c r="V12" s="54">
        <v>4499579</v>
      </c>
      <c r="W12" s="54">
        <v>8125905</v>
      </c>
      <c r="X12" s="54">
        <v>8223320</v>
      </c>
      <c r="Y12" s="54">
        <v>4655939</v>
      </c>
      <c r="Z12" s="54">
        <v>8387918</v>
      </c>
      <c r="AA12" s="54">
        <v>5438056.24</v>
      </c>
      <c r="AB12" s="54">
        <v>3282427</v>
      </c>
      <c r="AC12" s="54">
        <v>3987681</v>
      </c>
      <c r="AD12" s="54">
        <v>6611495</v>
      </c>
      <c r="AE12" s="54">
        <v>5094665</v>
      </c>
      <c r="AF12" s="54">
        <v>3747594</v>
      </c>
      <c r="AG12" s="54">
        <v>1856174</v>
      </c>
      <c r="AH12" s="54">
        <v>3915981.66</v>
      </c>
      <c r="AI12" s="54">
        <v>1084117</v>
      </c>
      <c r="AJ12" s="54">
        <v>3649843</v>
      </c>
      <c r="AK12" s="54">
        <v>4905066</v>
      </c>
      <c r="AL12" s="54">
        <v>5490821</v>
      </c>
      <c r="AM12" s="54">
        <v>281629584.30999994</v>
      </c>
    </row>
    <row r="13" spans="1:39" ht="12.75">
      <c r="A13" s="4" t="s">
        <v>22</v>
      </c>
      <c r="B13" s="63" t="s">
        <v>167</v>
      </c>
      <c r="C13" s="54">
        <v>20051218.509999998</v>
      </c>
      <c r="D13" s="54">
        <v>22490240.18</v>
      </c>
      <c r="E13" s="54">
        <v>13900025.370000001</v>
      </c>
      <c r="F13" s="54">
        <v>15827949.71</v>
      </c>
      <c r="G13" s="54">
        <v>8621356.780000001</v>
      </c>
      <c r="H13" s="54">
        <v>30884834.98</v>
      </c>
      <c r="I13" s="54">
        <v>11128297.34</v>
      </c>
      <c r="J13" s="54">
        <v>17030582.95</v>
      </c>
      <c r="K13" s="54">
        <v>19013529.27</v>
      </c>
      <c r="L13" s="54">
        <v>14603333</v>
      </c>
      <c r="M13" s="54">
        <v>5862907.97</v>
      </c>
      <c r="N13" s="54">
        <v>4951125.65</v>
      </c>
      <c r="O13" s="54">
        <v>9431852</v>
      </c>
      <c r="P13" s="54">
        <v>9956528</v>
      </c>
      <c r="Q13" s="54">
        <v>14247155.54</v>
      </c>
      <c r="R13" s="54">
        <v>7111217</v>
      </c>
      <c r="S13" s="54">
        <v>15662481.26</v>
      </c>
      <c r="T13" s="54">
        <v>14227837.989999998</v>
      </c>
      <c r="U13" s="54">
        <v>6606147.100000001</v>
      </c>
      <c r="V13" s="54">
        <v>7047851.91</v>
      </c>
      <c r="W13" s="54">
        <v>12571458.06</v>
      </c>
      <c r="X13" s="54">
        <v>14166339.65</v>
      </c>
      <c r="Y13" s="54">
        <v>11169766.8</v>
      </c>
      <c r="Z13" s="54">
        <v>10481887.200000001</v>
      </c>
      <c r="AA13" s="54">
        <v>10275731.14</v>
      </c>
      <c r="AB13" s="54">
        <v>8455052.27</v>
      </c>
      <c r="AC13" s="54">
        <v>8503641.690000001</v>
      </c>
      <c r="AD13" s="54">
        <v>13779370.66</v>
      </c>
      <c r="AE13" s="54">
        <v>9833257.92</v>
      </c>
      <c r="AF13" s="54">
        <v>7153798.65</v>
      </c>
      <c r="AG13" s="54">
        <v>4257850.15</v>
      </c>
      <c r="AH13" s="54">
        <v>8680225.01</v>
      </c>
      <c r="AI13" s="54">
        <v>3676249.61</v>
      </c>
      <c r="AJ13" s="54">
        <v>4781247.65</v>
      </c>
      <c r="AK13" s="54">
        <v>6584169</v>
      </c>
      <c r="AL13" s="54">
        <v>6110084</v>
      </c>
      <c r="AM13" s="54">
        <v>409136601.96999997</v>
      </c>
    </row>
    <row r="14" spans="1:39" ht="12.75">
      <c r="A14" s="4" t="s">
        <v>23</v>
      </c>
      <c r="B14" s="63" t="s">
        <v>167</v>
      </c>
      <c r="C14" s="54">
        <v>305563</v>
      </c>
      <c r="D14" s="54">
        <v>361882</v>
      </c>
      <c r="E14" s="54">
        <v>319648.36</v>
      </c>
      <c r="F14" s="54">
        <v>423743.38</v>
      </c>
      <c r="G14" s="54">
        <v>915235</v>
      </c>
      <c r="H14" s="54">
        <v>1535364</v>
      </c>
      <c r="I14" s="54">
        <v>1407278.79</v>
      </c>
      <c r="J14" s="54">
        <v>510619</v>
      </c>
      <c r="K14" s="54">
        <v>729817.4</v>
      </c>
      <c r="L14" s="54">
        <v>69636</v>
      </c>
      <c r="M14" s="54">
        <v>682972</v>
      </c>
      <c r="N14" s="54">
        <v>566858</v>
      </c>
      <c r="O14" s="54">
        <v>61703</v>
      </c>
      <c r="P14" s="54">
        <v>179886</v>
      </c>
      <c r="Q14" s="54">
        <v>1172933</v>
      </c>
      <c r="R14" s="54">
        <v>163542</v>
      </c>
      <c r="S14" s="54">
        <v>160396</v>
      </c>
      <c r="T14" s="54">
        <v>433300</v>
      </c>
      <c r="U14" s="54">
        <v>106788</v>
      </c>
      <c r="V14" s="54">
        <v>91357</v>
      </c>
      <c r="W14" s="54">
        <v>264176</v>
      </c>
      <c r="X14" s="54">
        <v>129693</v>
      </c>
      <c r="Y14" s="54">
        <v>144715</v>
      </c>
      <c r="Z14" s="54">
        <v>12993</v>
      </c>
      <c r="AA14" s="54">
        <v>86202</v>
      </c>
      <c r="AB14" s="54">
        <v>0</v>
      </c>
      <c r="AC14" s="54">
        <v>12500</v>
      </c>
      <c r="AD14" s="54">
        <v>70413</v>
      </c>
      <c r="AE14" s="54">
        <v>91486</v>
      </c>
      <c r="AF14" s="54">
        <v>286074</v>
      </c>
      <c r="AG14" s="54">
        <v>24996</v>
      </c>
      <c r="AH14" s="54">
        <v>370821</v>
      </c>
      <c r="AI14" s="54">
        <v>28949</v>
      </c>
      <c r="AJ14" s="54">
        <v>133955</v>
      </c>
      <c r="AK14" s="54">
        <v>0</v>
      </c>
      <c r="AL14" s="54">
        <v>108403</v>
      </c>
      <c r="AM14" s="54">
        <v>11963897.93</v>
      </c>
    </row>
    <row r="15" spans="1:39" ht="12.75">
      <c r="A15" s="4" t="s">
        <v>24</v>
      </c>
      <c r="B15" s="63" t="s">
        <v>167</v>
      </c>
      <c r="C15" s="54">
        <v>20356781.509999998</v>
      </c>
      <c r="D15" s="54">
        <v>22852122.18</v>
      </c>
      <c r="E15" s="54">
        <v>14219673.73</v>
      </c>
      <c r="F15" s="54">
        <v>16251693.09</v>
      </c>
      <c r="G15" s="54">
        <v>9536591.780000001</v>
      </c>
      <c r="H15" s="54">
        <v>32420198.98</v>
      </c>
      <c r="I15" s="54">
        <v>12535576.129999999</v>
      </c>
      <c r="J15" s="54">
        <v>17541201.95</v>
      </c>
      <c r="K15" s="54">
        <v>19743346.669999998</v>
      </c>
      <c r="L15" s="54">
        <v>14672969</v>
      </c>
      <c r="M15" s="54">
        <v>6545879.97</v>
      </c>
      <c r="N15" s="54">
        <v>5517983.65</v>
      </c>
      <c r="O15" s="54">
        <v>9493555</v>
      </c>
      <c r="P15" s="54">
        <v>10136414</v>
      </c>
      <c r="Q15" s="54">
        <v>15420088.54</v>
      </c>
      <c r="R15" s="54">
        <v>7274759</v>
      </c>
      <c r="S15" s="54">
        <v>15822877.26</v>
      </c>
      <c r="T15" s="54">
        <v>14661137.989999998</v>
      </c>
      <c r="U15" s="54">
        <v>6712935.100000001</v>
      </c>
      <c r="V15" s="54">
        <v>7139208.91</v>
      </c>
      <c r="W15" s="54">
        <v>12835634.06</v>
      </c>
      <c r="X15" s="54">
        <v>14296032.65</v>
      </c>
      <c r="Y15" s="54">
        <v>11314481.8</v>
      </c>
      <c r="Z15" s="54">
        <v>10494880.200000001</v>
      </c>
      <c r="AA15" s="54">
        <v>10361933.14</v>
      </c>
      <c r="AB15" s="54">
        <v>8455052.27</v>
      </c>
      <c r="AC15" s="54">
        <v>8516141.690000001</v>
      </c>
      <c r="AD15" s="54">
        <v>13849783.66</v>
      </c>
      <c r="AE15" s="54">
        <v>9924743.92</v>
      </c>
      <c r="AF15" s="54">
        <v>7439872.65</v>
      </c>
      <c r="AG15" s="54">
        <v>4282846.15</v>
      </c>
      <c r="AH15" s="54">
        <v>9051046.01</v>
      </c>
      <c r="AI15" s="54">
        <v>3705198.61</v>
      </c>
      <c r="AJ15" s="54">
        <v>4915202.65</v>
      </c>
      <c r="AK15" s="54">
        <v>6584169</v>
      </c>
      <c r="AL15" s="54">
        <v>6218487</v>
      </c>
      <c r="AM15" s="54">
        <v>421100499.90000004</v>
      </c>
    </row>
    <row r="16" spans="1:39" ht="12.75">
      <c r="A16" s="4" t="s">
        <v>18</v>
      </c>
      <c r="B16" s="63" t="s">
        <v>167</v>
      </c>
      <c r="C16" s="54">
        <v>157400045</v>
      </c>
      <c r="D16" s="54">
        <v>134767713</v>
      </c>
      <c r="E16" s="54">
        <v>57744261</v>
      </c>
      <c r="F16" s="54">
        <v>133351917</v>
      </c>
      <c r="G16" s="54">
        <v>44728146</v>
      </c>
      <c r="H16" s="54">
        <v>178086663</v>
      </c>
      <c r="I16" s="54">
        <v>67701697</v>
      </c>
      <c r="J16" s="54">
        <v>95122665</v>
      </c>
      <c r="K16" s="54">
        <v>109392159.14</v>
      </c>
      <c r="L16" s="54">
        <v>47325555</v>
      </c>
      <c r="M16" s="54">
        <v>41106565</v>
      </c>
      <c r="N16" s="54">
        <v>10590817</v>
      </c>
      <c r="O16" s="54">
        <v>20691366</v>
      </c>
      <c r="P16" s="54">
        <v>36174863</v>
      </c>
      <c r="Q16" s="54">
        <v>26671277</v>
      </c>
      <c r="R16" s="54">
        <v>10028808</v>
      </c>
      <c r="S16" s="54">
        <v>35969449</v>
      </c>
      <c r="T16" s="54">
        <v>52315901</v>
      </c>
      <c r="U16" s="54">
        <v>22851319</v>
      </c>
      <c r="V16" s="54">
        <v>21853756</v>
      </c>
      <c r="W16" s="54">
        <v>41558294</v>
      </c>
      <c r="X16" s="54">
        <v>45309804</v>
      </c>
      <c r="Y16" s="54">
        <v>17495588</v>
      </c>
      <c r="Z16" s="54">
        <v>37250455</v>
      </c>
      <c r="AA16" s="54">
        <v>24125122.990000002</v>
      </c>
      <c r="AB16" s="54">
        <v>17732751</v>
      </c>
      <c r="AC16" s="54">
        <v>13499576</v>
      </c>
      <c r="AD16" s="54">
        <v>23431281</v>
      </c>
      <c r="AE16" s="54">
        <v>20065649</v>
      </c>
      <c r="AF16" s="54">
        <v>8564314</v>
      </c>
      <c r="AG16" s="54">
        <v>9310466</v>
      </c>
      <c r="AH16" s="54">
        <v>8905143.200000001</v>
      </c>
      <c r="AI16" s="54">
        <v>3199234</v>
      </c>
      <c r="AJ16" s="54">
        <v>21544845</v>
      </c>
      <c r="AK16" s="54">
        <v>27938207</v>
      </c>
      <c r="AL16" s="54">
        <v>21993666</v>
      </c>
      <c r="AM16" s="54">
        <v>1645799338.33</v>
      </c>
    </row>
    <row r="17" spans="1:39" ht="12.75">
      <c r="A17" s="4" t="s">
        <v>19</v>
      </c>
      <c r="B17" s="63" t="s">
        <v>167</v>
      </c>
      <c r="C17" s="54">
        <v>111832208</v>
      </c>
      <c r="D17" s="54">
        <v>122571649.17</v>
      </c>
      <c r="E17" s="54">
        <v>47965102</v>
      </c>
      <c r="F17" s="54">
        <v>111028443.75</v>
      </c>
      <c r="G17" s="54">
        <v>36781411.57</v>
      </c>
      <c r="H17" s="54">
        <v>158624773</v>
      </c>
      <c r="I17" s="54">
        <v>58042925.14</v>
      </c>
      <c r="J17" s="54">
        <v>84644596.57</v>
      </c>
      <c r="K17" s="54">
        <v>98771502.9</v>
      </c>
      <c r="L17" s="54">
        <v>38450746.519999996</v>
      </c>
      <c r="M17" s="54">
        <v>13430907</v>
      </c>
      <c r="N17" s="54">
        <v>7583059</v>
      </c>
      <c r="O17" s="54">
        <v>14913760</v>
      </c>
      <c r="P17" s="54">
        <v>30037733</v>
      </c>
      <c r="Q17" s="54">
        <v>23253103</v>
      </c>
      <c r="R17" s="54">
        <v>8390670</v>
      </c>
      <c r="S17" s="54">
        <v>22850576</v>
      </c>
      <c r="T17" s="54">
        <v>36355715.730000004</v>
      </c>
      <c r="U17" s="54">
        <v>17675674.48</v>
      </c>
      <c r="V17" s="54">
        <v>14369951</v>
      </c>
      <c r="W17" s="54">
        <v>29525871.75</v>
      </c>
      <c r="X17" s="54">
        <v>40885920.41</v>
      </c>
      <c r="Y17" s="54">
        <v>12447070</v>
      </c>
      <c r="Z17" s="54">
        <v>30944265.01</v>
      </c>
      <c r="AA17" s="54">
        <v>12099338.830000002</v>
      </c>
      <c r="AB17" s="54">
        <v>14059252</v>
      </c>
      <c r="AC17" s="54">
        <v>9313207</v>
      </c>
      <c r="AD17" s="54">
        <v>19375986.77</v>
      </c>
      <c r="AE17" s="54">
        <v>9277432</v>
      </c>
      <c r="AF17" s="54">
        <v>5677549.53</v>
      </c>
      <c r="AG17" s="54">
        <v>8947018</v>
      </c>
      <c r="AH17" s="54">
        <v>5641297</v>
      </c>
      <c r="AI17" s="54">
        <v>2856189</v>
      </c>
      <c r="AJ17" s="54">
        <v>18345826</v>
      </c>
      <c r="AK17" s="54">
        <v>25806525</v>
      </c>
      <c r="AL17" s="54">
        <v>9741199</v>
      </c>
      <c r="AM17" s="54">
        <v>1312518455.1299999</v>
      </c>
    </row>
    <row r="18" spans="1:39" ht="12.75">
      <c r="A18" s="4" t="s">
        <v>20</v>
      </c>
      <c r="B18" s="63" t="s">
        <v>167</v>
      </c>
      <c r="C18" s="54">
        <v>81488312</v>
      </c>
      <c r="D18" s="54">
        <v>72297039.66</v>
      </c>
      <c r="E18" s="54">
        <v>25539492</v>
      </c>
      <c r="F18" s="54">
        <v>57004861.75</v>
      </c>
      <c r="G18" s="54">
        <v>26746634.9</v>
      </c>
      <c r="H18" s="54">
        <v>106245312</v>
      </c>
      <c r="I18" s="54">
        <v>42461805.14</v>
      </c>
      <c r="J18" s="54">
        <v>61049290.61</v>
      </c>
      <c r="K18" s="54">
        <v>64122154.98</v>
      </c>
      <c r="L18" s="54">
        <v>19282368</v>
      </c>
      <c r="M18" s="54">
        <v>4150491</v>
      </c>
      <c r="N18" s="54">
        <v>1963069</v>
      </c>
      <c r="O18" s="54">
        <v>3236299</v>
      </c>
      <c r="P18" s="54">
        <v>10183894</v>
      </c>
      <c r="Q18" s="54">
        <v>5313719</v>
      </c>
      <c r="R18" s="54">
        <v>825034</v>
      </c>
      <c r="S18" s="54">
        <v>8214840</v>
      </c>
      <c r="T18" s="54">
        <v>22314178.32</v>
      </c>
      <c r="U18" s="54">
        <v>6973606.48</v>
      </c>
      <c r="V18" s="54">
        <v>10210841</v>
      </c>
      <c r="W18" s="54">
        <v>20596923.4</v>
      </c>
      <c r="X18" s="54">
        <v>33996134.41</v>
      </c>
      <c r="Y18" s="54">
        <v>3994305</v>
      </c>
      <c r="Z18" s="54">
        <v>23177411.73</v>
      </c>
      <c r="AA18" s="54">
        <v>7792074.23</v>
      </c>
      <c r="AB18" s="54">
        <v>6692744</v>
      </c>
      <c r="AC18" s="54">
        <v>2992032</v>
      </c>
      <c r="AD18" s="54">
        <v>8856883.99</v>
      </c>
      <c r="AE18" s="54">
        <v>1883440</v>
      </c>
      <c r="AF18" s="54">
        <v>1158044.1099999999</v>
      </c>
      <c r="AG18" s="54">
        <v>5622837</v>
      </c>
      <c r="AH18" s="54">
        <v>1840605</v>
      </c>
      <c r="AI18" s="54">
        <v>19812</v>
      </c>
      <c r="AJ18" s="54">
        <v>10094206</v>
      </c>
      <c r="AK18" s="54">
        <v>8806734</v>
      </c>
      <c r="AL18" s="54">
        <v>5007360</v>
      </c>
      <c r="AM18" s="54">
        <v>772154789.7099999</v>
      </c>
    </row>
    <row r="19" spans="1:39" ht="12.75">
      <c r="A19" s="4" t="s">
        <v>21</v>
      </c>
      <c r="B19" s="63" t="s">
        <v>167</v>
      </c>
      <c r="C19" s="54">
        <v>28956729</v>
      </c>
      <c r="D19" s="54">
        <v>49501287.31</v>
      </c>
      <c r="E19" s="54">
        <v>10441194</v>
      </c>
      <c r="F19" s="54">
        <v>52404803</v>
      </c>
      <c r="G19" s="54">
        <v>8257159.67</v>
      </c>
      <c r="H19" s="54">
        <v>51835527</v>
      </c>
      <c r="I19" s="54">
        <v>15581120</v>
      </c>
      <c r="J19" s="54">
        <v>7408177</v>
      </c>
      <c r="K19" s="54">
        <v>32674265.73</v>
      </c>
      <c r="L19" s="54">
        <v>17968176.46</v>
      </c>
      <c r="M19" s="54">
        <v>9202890</v>
      </c>
      <c r="N19" s="54">
        <v>5410271</v>
      </c>
      <c r="O19" s="54">
        <v>8758995</v>
      </c>
      <c r="P19" s="54">
        <v>19852839</v>
      </c>
      <c r="Q19" s="54">
        <v>15679816</v>
      </c>
      <c r="R19" s="54">
        <v>7410957</v>
      </c>
      <c r="S19" s="54">
        <v>14542410</v>
      </c>
      <c r="T19" s="54">
        <v>13884810.41</v>
      </c>
      <c r="U19" s="54">
        <v>10529617</v>
      </c>
      <c r="V19" s="54">
        <v>3801372</v>
      </c>
      <c r="W19" s="54">
        <v>8006072.35</v>
      </c>
      <c r="X19" s="54">
        <v>6737407</v>
      </c>
      <c r="Y19" s="54">
        <v>8426119</v>
      </c>
      <c r="Z19" s="54">
        <v>5006100.27</v>
      </c>
      <c r="AA19" s="54">
        <v>3647959.6399999997</v>
      </c>
      <c r="AB19" s="54">
        <v>6854668</v>
      </c>
      <c r="AC19" s="54">
        <v>6321175</v>
      </c>
      <c r="AD19" s="54">
        <v>10386350.780000001</v>
      </c>
      <c r="AE19" s="54">
        <v>7391719</v>
      </c>
      <c r="AF19" s="54">
        <v>4413204.42</v>
      </c>
      <c r="AG19" s="54">
        <v>3324181</v>
      </c>
      <c r="AH19" s="54">
        <v>3756332</v>
      </c>
      <c r="AI19" s="54">
        <v>1830179</v>
      </c>
      <c r="AJ19" s="54">
        <v>8248767</v>
      </c>
      <c r="AK19" s="54">
        <v>16878621</v>
      </c>
      <c r="AL19" s="54">
        <v>4733639</v>
      </c>
      <c r="AM19" s="54">
        <v>490064911.0400001</v>
      </c>
    </row>
    <row r="20" spans="1:39" ht="12.75">
      <c r="A20" s="4" t="s">
        <v>41</v>
      </c>
      <c r="B20" s="63" t="s">
        <v>167</v>
      </c>
      <c r="C20" s="54">
        <v>388069826</v>
      </c>
      <c r="D20" s="54">
        <v>300412994</v>
      </c>
      <c r="E20" s="54">
        <v>130140650</v>
      </c>
      <c r="F20" s="54">
        <v>331004868</v>
      </c>
      <c r="G20" s="54">
        <v>94900097</v>
      </c>
      <c r="H20" s="54">
        <v>361044308</v>
      </c>
      <c r="I20" s="54">
        <v>167450460</v>
      </c>
      <c r="J20" s="54">
        <v>248081040</v>
      </c>
      <c r="K20" s="54">
        <v>257799135.61</v>
      </c>
      <c r="L20" s="54">
        <v>116183471</v>
      </c>
      <c r="M20" s="54">
        <v>68731407</v>
      </c>
      <c r="N20" s="54">
        <v>46206986</v>
      </c>
      <c r="O20" s="54">
        <v>59922090</v>
      </c>
      <c r="P20" s="54">
        <v>74738059</v>
      </c>
      <c r="Q20" s="54">
        <v>97691636</v>
      </c>
      <c r="R20" s="54">
        <v>39814488</v>
      </c>
      <c r="S20" s="54">
        <v>127112305</v>
      </c>
      <c r="T20" s="54">
        <v>139867632</v>
      </c>
      <c r="U20" s="54">
        <v>63816946</v>
      </c>
      <c r="V20" s="54">
        <v>75682904</v>
      </c>
      <c r="W20" s="54">
        <v>118700996</v>
      </c>
      <c r="X20" s="54">
        <v>93445205</v>
      </c>
      <c r="Y20" s="54">
        <v>54909090</v>
      </c>
      <c r="Z20" s="54">
        <v>117326959</v>
      </c>
      <c r="AA20" s="54">
        <v>114186626.36</v>
      </c>
      <c r="AB20" s="54">
        <v>43674196</v>
      </c>
      <c r="AC20" s="54">
        <v>49050694</v>
      </c>
      <c r="AD20" s="54">
        <v>77311406</v>
      </c>
      <c r="AE20" s="54">
        <v>104703989</v>
      </c>
      <c r="AF20" s="54">
        <v>43972616</v>
      </c>
      <c r="AG20" s="54">
        <v>24250827</v>
      </c>
      <c r="AH20" s="54">
        <v>43118460.66</v>
      </c>
      <c r="AI20" s="54">
        <v>12005868</v>
      </c>
      <c r="AJ20" s="54">
        <v>41151289</v>
      </c>
      <c r="AK20" s="54">
        <v>53583391</v>
      </c>
      <c r="AL20" s="54">
        <v>101593993</v>
      </c>
      <c r="AM20" s="54">
        <v>4281656908.63</v>
      </c>
    </row>
    <row r="21" spans="1:39" ht="12.75">
      <c r="A21" s="4" t="s">
        <v>36</v>
      </c>
      <c r="B21" s="63" t="s">
        <v>167</v>
      </c>
      <c r="C21" s="54">
        <v>185014080</v>
      </c>
      <c r="D21" s="54">
        <v>153019302</v>
      </c>
      <c r="E21" s="54">
        <v>60042803</v>
      </c>
      <c r="F21" s="54">
        <v>135515935</v>
      </c>
      <c r="G21" s="54">
        <v>40922552</v>
      </c>
      <c r="H21" s="54">
        <v>208816594</v>
      </c>
      <c r="I21" s="54">
        <v>84809877</v>
      </c>
      <c r="J21" s="54">
        <v>102350705</v>
      </c>
      <c r="K21" s="54">
        <v>115243189.85</v>
      </c>
      <c r="L21" s="54">
        <v>54269284</v>
      </c>
      <c r="M21" s="54">
        <v>38028372</v>
      </c>
      <c r="N21" s="54">
        <v>20858109</v>
      </c>
      <c r="O21" s="54">
        <v>30065341</v>
      </c>
      <c r="P21" s="54">
        <v>36936734</v>
      </c>
      <c r="Q21" s="54">
        <v>49133536</v>
      </c>
      <c r="R21" s="54">
        <v>21653288</v>
      </c>
      <c r="S21" s="54">
        <v>45402113</v>
      </c>
      <c r="T21" s="54">
        <v>48460981</v>
      </c>
      <c r="U21" s="54">
        <v>18784946</v>
      </c>
      <c r="V21" s="54">
        <v>29454670</v>
      </c>
      <c r="W21" s="54">
        <v>44569194</v>
      </c>
      <c r="X21" s="54">
        <v>46083056</v>
      </c>
      <c r="Y21" s="54">
        <v>23285496</v>
      </c>
      <c r="Z21" s="54">
        <v>49742741</v>
      </c>
      <c r="AA21" s="54">
        <v>38213684.5</v>
      </c>
      <c r="AB21" s="54">
        <v>19116782</v>
      </c>
      <c r="AC21" s="54">
        <v>24648120</v>
      </c>
      <c r="AD21" s="54">
        <v>33625321</v>
      </c>
      <c r="AE21" s="54">
        <v>41772802</v>
      </c>
      <c r="AF21" s="54">
        <v>14183185</v>
      </c>
      <c r="AG21" s="54">
        <v>15969333</v>
      </c>
      <c r="AH21" s="54">
        <v>24253464.009999998</v>
      </c>
      <c r="AI21" s="54">
        <v>7232599</v>
      </c>
      <c r="AJ21" s="54">
        <v>17067596</v>
      </c>
      <c r="AK21" s="54">
        <v>25953704</v>
      </c>
      <c r="AL21" s="54">
        <v>18455953</v>
      </c>
      <c r="AM21" s="54">
        <v>1922955442.36</v>
      </c>
    </row>
    <row r="22" spans="1:39" ht="12.75">
      <c r="A22" s="4" t="s">
        <v>25</v>
      </c>
      <c r="B22" s="63" t="s">
        <v>26</v>
      </c>
      <c r="C22" s="54">
        <v>67820.51</v>
      </c>
      <c r="D22" s="54">
        <v>69846.03</v>
      </c>
      <c r="E22" s="54">
        <v>43121.01999999999</v>
      </c>
      <c r="F22" s="54">
        <v>56634.86</v>
      </c>
      <c r="G22" s="54">
        <v>34641.59</v>
      </c>
      <c r="H22" s="54">
        <v>111797.59000000001</v>
      </c>
      <c r="I22" s="54">
        <v>42261.219999999994</v>
      </c>
      <c r="J22" s="54">
        <v>66947.56000000001</v>
      </c>
      <c r="K22" s="54">
        <v>72437.47000000003</v>
      </c>
      <c r="L22" s="54">
        <v>43251.399999999994</v>
      </c>
      <c r="M22" s="54">
        <v>16679.52</v>
      </c>
      <c r="N22" s="54">
        <v>12785.07</v>
      </c>
      <c r="O22" s="54">
        <v>22846.75</v>
      </c>
      <c r="P22" s="54">
        <v>27568.41</v>
      </c>
      <c r="Q22" s="54">
        <v>36902.61</v>
      </c>
      <c r="R22" s="54">
        <v>17506.93</v>
      </c>
      <c r="S22" s="54">
        <v>43403.640000000014</v>
      </c>
      <c r="T22" s="54">
        <v>47090.47000000001</v>
      </c>
      <c r="U22" s="54">
        <v>16610.880000000005</v>
      </c>
      <c r="V22" s="54">
        <v>23748.79</v>
      </c>
      <c r="W22" s="54">
        <v>43787.750000000015</v>
      </c>
      <c r="X22" s="54">
        <v>52909.819999999985</v>
      </c>
      <c r="Y22" s="54">
        <v>26910.940000000002</v>
      </c>
      <c r="Z22" s="54">
        <v>41970.82</v>
      </c>
      <c r="AA22" s="54">
        <v>29388.14999999999</v>
      </c>
      <c r="AB22" s="54">
        <v>24655.519999999997</v>
      </c>
      <c r="AC22" s="54">
        <v>24590</v>
      </c>
      <c r="AD22" s="54">
        <v>34514.12000000001</v>
      </c>
      <c r="AE22" s="54">
        <v>31573.690000000002</v>
      </c>
      <c r="AF22" s="54">
        <v>18041.38</v>
      </c>
      <c r="AG22" s="54">
        <v>14319.16</v>
      </c>
      <c r="AH22" s="54">
        <v>23274.399999999998</v>
      </c>
      <c r="AI22" s="54">
        <v>7561.41</v>
      </c>
      <c r="AJ22" s="54">
        <v>14249.140000000001</v>
      </c>
      <c r="AK22" s="54">
        <v>19926.68</v>
      </c>
      <c r="AL22" s="54">
        <v>18714.08</v>
      </c>
      <c r="AM22" s="54">
        <v>1300289.3800000008</v>
      </c>
    </row>
    <row r="23" spans="1:39" ht="12.75">
      <c r="A23" s="4" t="s">
        <v>27</v>
      </c>
      <c r="B23" s="63" t="s">
        <v>26</v>
      </c>
      <c r="C23" s="54">
        <v>56412.96</v>
      </c>
      <c r="D23" s="54">
        <v>63238.049999999996</v>
      </c>
      <c r="E23" s="54">
        <v>34316.18</v>
      </c>
      <c r="F23" s="54">
        <v>54323.13</v>
      </c>
      <c r="G23" s="54">
        <v>31773.02</v>
      </c>
      <c r="H23" s="54">
        <v>105108.90000000001</v>
      </c>
      <c r="I23" s="54">
        <v>40513.82</v>
      </c>
      <c r="J23" s="54">
        <v>64169.94</v>
      </c>
      <c r="K23" s="54">
        <v>69159.74</v>
      </c>
      <c r="L23" s="54">
        <v>32002.53</v>
      </c>
      <c r="M23" s="54">
        <v>7308.049999999998</v>
      </c>
      <c r="N23" s="54">
        <v>5037.1</v>
      </c>
      <c r="O23" s="54">
        <v>7524.4299999999985</v>
      </c>
      <c r="P23" s="54">
        <v>16839.850000000002</v>
      </c>
      <c r="Q23" s="54">
        <v>10741.8</v>
      </c>
      <c r="R23" s="54">
        <v>3660.01</v>
      </c>
      <c r="S23" s="54">
        <v>18073.5</v>
      </c>
      <c r="T23" s="54">
        <v>31646.09000000001</v>
      </c>
      <c r="U23" s="54">
        <v>11566.63</v>
      </c>
      <c r="V23" s="54">
        <v>17525.460000000003</v>
      </c>
      <c r="W23" s="54">
        <v>34595.229999999996</v>
      </c>
      <c r="X23" s="54">
        <v>40223.549999999996</v>
      </c>
      <c r="Y23" s="54">
        <v>10107.850000000002</v>
      </c>
      <c r="Z23" s="54">
        <v>32377.779999999995</v>
      </c>
      <c r="AA23" s="54">
        <v>14191.35</v>
      </c>
      <c r="AB23" s="54">
        <v>16590.29</v>
      </c>
      <c r="AC23" s="54">
        <v>10293.499999999998</v>
      </c>
      <c r="AD23" s="54">
        <v>15716.13</v>
      </c>
      <c r="AE23" s="54">
        <v>9192.819999999998</v>
      </c>
      <c r="AF23" s="54">
        <v>5210.7699999999995</v>
      </c>
      <c r="AG23" s="54">
        <v>11007.250000000002</v>
      </c>
      <c r="AH23" s="54">
        <v>7966.13</v>
      </c>
      <c r="AI23" s="54">
        <v>779.02</v>
      </c>
      <c r="AJ23" s="54">
        <v>11590.039999999999</v>
      </c>
      <c r="AK23" s="54">
        <v>14434.460000000001</v>
      </c>
      <c r="AL23" s="54">
        <v>11405.090000000004</v>
      </c>
      <c r="AM23" s="54">
        <v>926622.4499999997</v>
      </c>
    </row>
    <row r="24" spans="1:39" ht="12.75">
      <c r="A24" s="4" t="s">
        <v>28</v>
      </c>
      <c r="B24" s="63" t="s">
        <v>26</v>
      </c>
      <c r="C24" s="54">
        <v>4346.33</v>
      </c>
      <c r="D24" s="54">
        <v>978.0799999999999</v>
      </c>
      <c r="E24" s="54">
        <v>6672.88</v>
      </c>
      <c r="F24" s="54">
        <v>186.41</v>
      </c>
      <c r="G24" s="54">
        <v>32.45</v>
      </c>
      <c r="H24" s="54">
        <v>2055.2499999999995</v>
      </c>
      <c r="I24" s="54">
        <v>237.09999999999997</v>
      </c>
      <c r="J24" s="54">
        <v>2119.8200000000006</v>
      </c>
      <c r="K24" s="54">
        <v>393.01000000000005</v>
      </c>
      <c r="L24" s="54">
        <v>9596.02</v>
      </c>
      <c r="M24" s="54">
        <v>8915.25</v>
      </c>
      <c r="N24" s="54">
        <v>7176.74</v>
      </c>
      <c r="O24" s="54">
        <v>15241.849999999997</v>
      </c>
      <c r="P24" s="54">
        <v>10709.69</v>
      </c>
      <c r="Q24" s="54">
        <v>20869.700000000004</v>
      </c>
      <c r="R24" s="54">
        <v>12316.519999999997</v>
      </c>
      <c r="S24" s="54">
        <v>24780.669999999995</v>
      </c>
      <c r="T24" s="54">
        <v>14423.629999999996</v>
      </c>
      <c r="U24" s="54">
        <v>4910.529999999999</v>
      </c>
      <c r="V24" s="54">
        <v>5562.18</v>
      </c>
      <c r="W24" s="54">
        <v>5324.78</v>
      </c>
      <c r="X24" s="54">
        <v>12420.54</v>
      </c>
      <c r="Y24" s="54">
        <v>14633.039999999999</v>
      </c>
      <c r="Z24" s="54">
        <v>7015.889999999999</v>
      </c>
      <c r="AA24" s="54">
        <v>12629.760000000006</v>
      </c>
      <c r="AB24" s="54">
        <v>7999.74</v>
      </c>
      <c r="AC24" s="54">
        <v>13434.599999999997</v>
      </c>
      <c r="AD24" s="54">
        <v>17228.46</v>
      </c>
      <c r="AE24" s="54">
        <v>21542.62</v>
      </c>
      <c r="AF24" s="54">
        <v>12630.470000000001</v>
      </c>
      <c r="AG24" s="54">
        <v>3289.3299999999995</v>
      </c>
      <c r="AH24" s="54">
        <v>15061.059999999998</v>
      </c>
      <c r="AI24" s="54">
        <v>6513.91</v>
      </c>
      <c r="AJ24" s="54">
        <v>1280.3799999999999</v>
      </c>
      <c r="AK24" s="54">
        <v>4726.7699999999995</v>
      </c>
      <c r="AL24" s="54">
        <v>7268.2699999999995</v>
      </c>
      <c r="AM24" s="54">
        <v>314523.7300000001</v>
      </c>
    </row>
    <row r="25" spans="1:39" ht="12.75">
      <c r="A25" s="4" t="s">
        <v>29</v>
      </c>
      <c r="B25" s="64" t="s">
        <v>30</v>
      </c>
      <c r="C25" s="54">
        <v>13013</v>
      </c>
      <c r="D25" s="54">
        <v>22491</v>
      </c>
      <c r="E25" s="54">
        <v>9311</v>
      </c>
      <c r="F25" s="54">
        <v>11694</v>
      </c>
      <c r="G25" s="54">
        <v>5288</v>
      </c>
      <c r="H25" s="54">
        <v>14713</v>
      </c>
      <c r="I25" s="54">
        <v>7982</v>
      </c>
      <c r="J25" s="54">
        <v>5702</v>
      </c>
      <c r="K25" s="54">
        <v>9588</v>
      </c>
      <c r="L25" s="54">
        <v>12573</v>
      </c>
      <c r="M25" s="54">
        <v>5357</v>
      </c>
      <c r="N25" s="54">
        <v>4619</v>
      </c>
      <c r="O25" s="54">
        <v>11072</v>
      </c>
      <c r="P25" s="54">
        <v>8689.7</v>
      </c>
      <c r="Q25" s="54">
        <v>14212</v>
      </c>
      <c r="R25" s="54">
        <v>6254</v>
      </c>
      <c r="S25" s="54">
        <v>14756</v>
      </c>
      <c r="T25" s="54">
        <v>8393</v>
      </c>
      <c r="U25" s="54">
        <v>5842</v>
      </c>
      <c r="V25" s="54">
        <v>4408</v>
      </c>
      <c r="W25" s="54">
        <v>7968.610000000001</v>
      </c>
      <c r="X25" s="54">
        <v>9596</v>
      </c>
      <c r="Y25" s="54">
        <v>10007</v>
      </c>
      <c r="Z25" s="54">
        <v>6770</v>
      </c>
      <c r="AA25" s="54">
        <v>7842</v>
      </c>
      <c r="AB25" s="54">
        <v>7197</v>
      </c>
      <c r="AC25" s="54">
        <v>9627</v>
      </c>
      <c r="AD25" s="54">
        <v>11503</v>
      </c>
      <c r="AE25" s="54">
        <v>11390</v>
      </c>
      <c r="AF25" s="54">
        <v>7293</v>
      </c>
      <c r="AG25" s="54">
        <v>3252</v>
      </c>
      <c r="AH25" s="54">
        <v>9555</v>
      </c>
      <c r="AI25" s="54">
        <v>2153</v>
      </c>
      <c r="AJ25" s="54">
        <v>6094</v>
      </c>
      <c r="AK25" s="54">
        <v>8269</v>
      </c>
      <c r="AL25" s="54">
        <v>4143</v>
      </c>
      <c r="AM25" s="54">
        <v>318617.31</v>
      </c>
    </row>
    <row r="26" spans="1:39" ht="12.75">
      <c r="A26" s="4" t="s">
        <v>31</v>
      </c>
      <c r="B26" s="63" t="s">
        <v>30</v>
      </c>
      <c r="C26" s="54">
        <v>7861</v>
      </c>
      <c r="D26" s="54">
        <v>52013</v>
      </c>
      <c r="E26" s="54">
        <v>39119</v>
      </c>
      <c r="F26" s="54">
        <v>148897</v>
      </c>
      <c r="G26" s="54">
        <v>2148</v>
      </c>
      <c r="H26" s="54">
        <v>31696</v>
      </c>
      <c r="I26" s="54">
        <v>14433</v>
      </c>
      <c r="J26" s="54">
        <v>64001</v>
      </c>
      <c r="K26" s="54">
        <v>2401</v>
      </c>
      <c r="L26" s="54">
        <v>8969</v>
      </c>
      <c r="M26" s="54">
        <v>772</v>
      </c>
      <c r="N26" s="54">
        <v>0</v>
      </c>
      <c r="O26" s="54">
        <v>0</v>
      </c>
      <c r="P26" s="54">
        <v>40</v>
      </c>
      <c r="Q26" s="54">
        <v>407</v>
      </c>
      <c r="R26" s="54">
        <v>0</v>
      </c>
      <c r="S26" s="54">
        <v>201</v>
      </c>
      <c r="T26" s="54">
        <v>6710</v>
      </c>
      <c r="U26" s="54">
        <v>12386</v>
      </c>
      <c r="V26" s="54">
        <v>42</v>
      </c>
      <c r="W26" s="54">
        <v>994</v>
      </c>
      <c r="X26" s="54">
        <v>2569</v>
      </c>
      <c r="Y26" s="54">
        <v>4058</v>
      </c>
      <c r="Z26" s="54">
        <v>2622</v>
      </c>
      <c r="AA26" s="54">
        <v>0</v>
      </c>
      <c r="AB26" s="54">
        <v>196</v>
      </c>
      <c r="AC26" s="54">
        <v>15</v>
      </c>
      <c r="AD26" s="54">
        <v>550</v>
      </c>
      <c r="AE26" s="54">
        <v>0</v>
      </c>
      <c r="AF26" s="54">
        <v>196</v>
      </c>
      <c r="AG26" s="54">
        <v>467</v>
      </c>
      <c r="AH26" s="54">
        <v>84</v>
      </c>
      <c r="AI26" s="54">
        <v>0</v>
      </c>
      <c r="AJ26" s="54">
        <v>217</v>
      </c>
      <c r="AK26" s="54">
        <v>4799</v>
      </c>
      <c r="AL26" s="54">
        <v>0</v>
      </c>
      <c r="AM26" s="54">
        <v>408863</v>
      </c>
    </row>
    <row r="27" spans="1:39" ht="12.75">
      <c r="A27" s="4" t="s">
        <v>32</v>
      </c>
      <c r="B27" s="63" t="s">
        <v>30</v>
      </c>
      <c r="C27" s="51">
        <v>622</v>
      </c>
      <c r="D27" s="51">
        <v>251</v>
      </c>
      <c r="E27" s="51">
        <v>599</v>
      </c>
      <c r="F27" s="51">
        <v>15</v>
      </c>
      <c r="G27" s="51">
        <v>179</v>
      </c>
      <c r="H27" s="51">
        <v>1224</v>
      </c>
      <c r="I27" s="51">
        <v>194</v>
      </c>
      <c r="J27" s="51">
        <v>2083</v>
      </c>
      <c r="K27" s="54">
        <v>331</v>
      </c>
      <c r="L27" s="54">
        <v>2452</v>
      </c>
      <c r="M27" s="54">
        <v>8345</v>
      </c>
      <c r="N27" s="54">
        <v>3990</v>
      </c>
      <c r="O27" s="54">
        <v>6525</v>
      </c>
      <c r="P27" s="54">
        <v>7339</v>
      </c>
      <c r="Q27" s="54">
        <v>13417</v>
      </c>
      <c r="R27" s="54">
        <v>13848</v>
      </c>
      <c r="S27" s="54">
        <v>9661</v>
      </c>
      <c r="T27" s="54">
        <v>15684</v>
      </c>
      <c r="U27" s="54">
        <v>2358</v>
      </c>
      <c r="V27" s="54">
        <v>3077</v>
      </c>
      <c r="W27" s="54">
        <v>3787</v>
      </c>
      <c r="X27" s="54">
        <v>469</v>
      </c>
      <c r="Y27" s="54">
        <v>9196</v>
      </c>
      <c r="Z27" s="54">
        <v>2210</v>
      </c>
      <c r="AA27" s="54">
        <v>6764</v>
      </c>
      <c r="AB27" s="54">
        <v>5735</v>
      </c>
      <c r="AC27" s="54">
        <v>3893</v>
      </c>
      <c r="AD27" s="54">
        <v>9905</v>
      </c>
      <c r="AE27" s="54">
        <v>2252</v>
      </c>
      <c r="AF27" s="54">
        <v>5070</v>
      </c>
      <c r="AG27" s="54">
        <v>2451</v>
      </c>
      <c r="AH27" s="54">
        <v>3230</v>
      </c>
      <c r="AI27" s="54">
        <v>6165</v>
      </c>
      <c r="AJ27" s="54">
        <v>675</v>
      </c>
      <c r="AK27" s="54">
        <v>2561</v>
      </c>
      <c r="AL27" s="54">
        <v>1975</v>
      </c>
      <c r="AM27" s="54">
        <v>158532</v>
      </c>
    </row>
    <row r="28" spans="1:39" ht="12.75">
      <c r="A28" s="4" t="s">
        <v>33</v>
      </c>
      <c r="B28" s="64" t="s">
        <v>30</v>
      </c>
      <c r="C28" s="51">
        <v>69336</v>
      </c>
      <c r="D28" s="51">
        <v>5400</v>
      </c>
      <c r="E28" s="51">
        <v>112967</v>
      </c>
      <c r="F28" s="51">
        <v>54230</v>
      </c>
      <c r="G28" s="51">
        <v>0</v>
      </c>
      <c r="H28" s="51">
        <v>900348</v>
      </c>
      <c r="I28" s="51">
        <v>295523</v>
      </c>
      <c r="J28" s="51">
        <v>4044</v>
      </c>
      <c r="K28" s="54">
        <v>907666</v>
      </c>
      <c r="L28" s="54">
        <v>25022</v>
      </c>
      <c r="M28" s="54">
        <v>467148</v>
      </c>
      <c r="N28" s="54">
        <v>97202</v>
      </c>
      <c r="O28" s="54">
        <v>0</v>
      </c>
      <c r="P28" s="54">
        <v>477209</v>
      </c>
      <c r="Q28" s="54">
        <v>0</v>
      </c>
      <c r="R28" s="54">
        <v>0</v>
      </c>
      <c r="S28" s="54">
        <v>0</v>
      </c>
      <c r="T28" s="54">
        <v>129011</v>
      </c>
      <c r="U28" s="54">
        <v>0</v>
      </c>
      <c r="V28" s="54">
        <v>0</v>
      </c>
      <c r="W28" s="54">
        <v>902</v>
      </c>
      <c r="X28" s="54">
        <v>10</v>
      </c>
      <c r="Y28" s="54">
        <v>0</v>
      </c>
      <c r="Z28" s="54">
        <v>62841</v>
      </c>
      <c r="AA28" s="54">
        <v>0</v>
      </c>
      <c r="AB28" s="54">
        <v>0</v>
      </c>
      <c r="AC28" s="54">
        <v>0</v>
      </c>
      <c r="AD28" s="54">
        <v>200</v>
      </c>
      <c r="AE28" s="54">
        <v>0</v>
      </c>
      <c r="AF28" s="54">
        <v>0</v>
      </c>
      <c r="AG28" s="54">
        <v>150</v>
      </c>
      <c r="AH28" s="54">
        <v>93698</v>
      </c>
      <c r="AI28" s="54">
        <v>0</v>
      </c>
      <c r="AJ28" s="54">
        <v>0</v>
      </c>
      <c r="AK28" s="54">
        <v>0</v>
      </c>
      <c r="AL28" s="54">
        <v>197</v>
      </c>
      <c r="AM28" s="54">
        <v>3703104</v>
      </c>
    </row>
    <row r="29" spans="1:39" ht="12.75">
      <c r="A29" s="4" t="s">
        <v>34</v>
      </c>
      <c r="B29" s="64" t="s">
        <v>35</v>
      </c>
      <c r="C29" s="51">
        <v>45353.700000000004</v>
      </c>
      <c r="D29" s="51">
        <v>86340.48</v>
      </c>
      <c r="E29" s="51">
        <v>21884.559999999998</v>
      </c>
      <c r="F29" s="51">
        <v>40771.560000000005</v>
      </c>
      <c r="G29" s="51">
        <v>15521.41</v>
      </c>
      <c r="H29" s="51">
        <v>50410.78</v>
      </c>
      <c r="I29" s="51">
        <v>24265.190000000002</v>
      </c>
      <c r="J29" s="51">
        <v>17813.910000000003</v>
      </c>
      <c r="K29" s="54">
        <v>41983.53</v>
      </c>
      <c r="L29" s="54">
        <v>37455.86</v>
      </c>
      <c r="M29" s="54">
        <v>10773.03</v>
      </c>
      <c r="N29" s="54">
        <v>4246.419999999999</v>
      </c>
      <c r="O29" s="54">
        <v>28150.68</v>
      </c>
      <c r="P29" s="54">
        <v>23738.659999999996</v>
      </c>
      <c r="Q29" s="54">
        <v>40919.98</v>
      </c>
      <c r="R29" s="54">
        <v>13864.27</v>
      </c>
      <c r="S29" s="54">
        <v>28545.65</v>
      </c>
      <c r="T29" s="54">
        <v>17289.269999999997</v>
      </c>
      <c r="U29" s="54">
        <v>10298.580000000002</v>
      </c>
      <c r="V29" s="54">
        <v>8980.240000000002</v>
      </c>
      <c r="W29" s="54">
        <v>17239.910000000003</v>
      </c>
      <c r="X29" s="54">
        <v>13192.57</v>
      </c>
      <c r="Y29" s="54">
        <v>17632.07</v>
      </c>
      <c r="Z29" s="54">
        <v>8798.640000000001</v>
      </c>
      <c r="AA29" s="54">
        <v>7182.240000000001</v>
      </c>
      <c r="AB29" s="54">
        <v>20137.920000000002</v>
      </c>
      <c r="AC29" s="54">
        <v>15749.549999999997</v>
      </c>
      <c r="AD29" s="54">
        <v>21944.48</v>
      </c>
      <c r="AE29" s="54">
        <v>8768.98</v>
      </c>
      <c r="AF29" s="54">
        <v>9824.65</v>
      </c>
      <c r="AG29" s="54">
        <v>7695.84</v>
      </c>
      <c r="AH29" s="54">
        <v>3879.22</v>
      </c>
      <c r="AI29" s="54">
        <v>1351.06</v>
      </c>
      <c r="AJ29" s="54">
        <v>22034.71</v>
      </c>
      <c r="AK29" s="54">
        <v>24193.62</v>
      </c>
      <c r="AL29" s="54">
        <v>9509.09</v>
      </c>
      <c r="AM29" s="54">
        <v>777742.3099999999</v>
      </c>
    </row>
    <row r="30" spans="1:39" ht="22.5" customHeight="1" hidden="1">
      <c r="A30" s="13" t="s">
        <v>65</v>
      </c>
      <c r="B30" s="23"/>
      <c r="C30" s="71">
        <v>33608.119999999995</v>
      </c>
      <c r="D30" s="71">
        <v>39056.15</v>
      </c>
      <c r="E30" s="71">
        <v>18061.230000000003</v>
      </c>
      <c r="F30" s="71">
        <v>38343.119999999995</v>
      </c>
      <c r="G30" s="71">
        <v>21100.65</v>
      </c>
      <c r="H30" s="71">
        <v>68531.90000000001</v>
      </c>
      <c r="I30" s="71">
        <v>25888.6</v>
      </c>
      <c r="J30" s="53">
        <v>39074.470000000016</v>
      </c>
      <c r="K30" s="72">
        <v>44230.369999999966</v>
      </c>
      <c r="L30" s="53">
        <v>15815.810000000001</v>
      </c>
      <c r="M30" s="53">
        <v>2789.1800000000003</v>
      </c>
      <c r="N30" s="53">
        <v>1798.64</v>
      </c>
      <c r="O30" s="53">
        <v>2348.6600000000003</v>
      </c>
      <c r="P30" s="53">
        <v>7688.54</v>
      </c>
      <c r="Q30" s="53">
        <v>4425.56</v>
      </c>
      <c r="R30" s="53">
        <v>1125.9399999999998</v>
      </c>
      <c r="S30" s="53">
        <v>5918.039999999999</v>
      </c>
      <c r="T30" s="53">
        <v>13633.54</v>
      </c>
      <c r="U30" s="53">
        <v>6145.56</v>
      </c>
      <c r="V30" s="53">
        <v>8842.08</v>
      </c>
      <c r="W30" s="53">
        <v>17361.260000000002</v>
      </c>
      <c r="X30" s="53">
        <v>20342.78</v>
      </c>
      <c r="Y30" s="53">
        <v>4494.999999999999</v>
      </c>
      <c r="Z30" s="53">
        <v>19205.29</v>
      </c>
      <c r="AA30" s="53">
        <v>7173.1</v>
      </c>
      <c r="AB30" s="53">
        <v>6750.4800000000005</v>
      </c>
      <c r="AC30" s="53">
        <v>4285.36</v>
      </c>
      <c r="AD30" s="53">
        <v>8510.060000000001</v>
      </c>
      <c r="AE30" s="53">
        <v>1057.02</v>
      </c>
      <c r="AF30" s="53">
        <v>1877.3399999999997</v>
      </c>
      <c r="AG30" s="53">
        <v>5320.460000000001</v>
      </c>
      <c r="AH30" s="53">
        <v>2862.730000000001</v>
      </c>
      <c r="AI30" s="53">
        <v>82.22</v>
      </c>
      <c r="AJ30" s="54">
        <v>5889.54</v>
      </c>
      <c r="AK30" s="54">
        <v>7257.21</v>
      </c>
      <c r="AL30" s="54">
        <v>5034.2300000000005</v>
      </c>
      <c r="AM30" s="53">
        <v>515930.239999999</v>
      </c>
    </row>
    <row r="31" spans="1:39" ht="22.5" customHeight="1" hidden="1">
      <c r="A31" s="13" t="s">
        <v>66</v>
      </c>
      <c r="B31" s="23"/>
      <c r="C31" s="71">
        <v>17548.600000000002</v>
      </c>
      <c r="D31" s="71">
        <v>24080.26000000001</v>
      </c>
      <c r="E31" s="71">
        <v>9470.62</v>
      </c>
      <c r="F31" s="71">
        <v>16496.4</v>
      </c>
      <c r="G31" s="71">
        <v>10612.05</v>
      </c>
      <c r="H31" s="71">
        <v>34362.42</v>
      </c>
      <c r="I31" s="71">
        <v>12590.199999999997</v>
      </c>
      <c r="J31" s="53">
        <v>22383.519999999997</v>
      </c>
      <c r="K31" s="72">
        <v>20421.289999999997</v>
      </c>
      <c r="L31" s="53">
        <v>9659.339999999998</v>
      </c>
      <c r="M31" s="53">
        <v>1436.8799999999999</v>
      </c>
      <c r="N31" s="53">
        <v>1277.19</v>
      </c>
      <c r="O31" s="53">
        <v>1384.25</v>
      </c>
      <c r="P31" s="53">
        <v>4849.739999999999</v>
      </c>
      <c r="Q31" s="53">
        <v>2436.81</v>
      </c>
      <c r="R31" s="53">
        <v>490.5999999999999</v>
      </c>
      <c r="S31" s="53">
        <v>3467.369999999999</v>
      </c>
      <c r="T31" s="53">
        <v>7249.929999999998</v>
      </c>
      <c r="U31" s="53">
        <v>3509.5199999999995</v>
      </c>
      <c r="V31" s="53">
        <v>6609.929999999999</v>
      </c>
      <c r="W31" s="53">
        <v>9743.739999999998</v>
      </c>
      <c r="X31" s="53">
        <v>13956.370000000003</v>
      </c>
      <c r="Y31" s="53">
        <v>2485.05</v>
      </c>
      <c r="Z31" s="53">
        <v>12107.61</v>
      </c>
      <c r="AA31" s="53">
        <v>4776.11</v>
      </c>
      <c r="AB31" s="53">
        <v>4734.83</v>
      </c>
      <c r="AC31" s="53">
        <v>2642.6</v>
      </c>
      <c r="AD31" s="53">
        <v>4355.09</v>
      </c>
      <c r="AE31" s="53">
        <v>756.93</v>
      </c>
      <c r="AF31" s="53">
        <v>983.6299999999999</v>
      </c>
      <c r="AG31" s="53">
        <v>3116.6699999999996</v>
      </c>
      <c r="AH31" s="53">
        <v>1457.9300000000003</v>
      </c>
      <c r="AI31" s="53">
        <v>51.6</v>
      </c>
      <c r="AJ31" s="54">
        <v>2957.0000000000005</v>
      </c>
      <c r="AK31" s="54">
        <v>4338.25</v>
      </c>
      <c r="AL31" s="54">
        <v>2875.41</v>
      </c>
      <c r="AM31" s="53">
        <v>281675.74</v>
      </c>
    </row>
    <row r="32" spans="1:39" ht="22.5" customHeight="1" hidden="1">
      <c r="A32" s="13" t="s">
        <v>67</v>
      </c>
      <c r="B32" s="23"/>
      <c r="C32" s="71">
        <v>9269.550000000001</v>
      </c>
      <c r="D32" s="71">
        <v>9285.449999999999</v>
      </c>
      <c r="E32" s="71">
        <v>3145.3600000000006</v>
      </c>
      <c r="F32" s="71">
        <v>16094.940000000004</v>
      </c>
      <c r="G32" s="71">
        <v>7211.339999999999</v>
      </c>
      <c r="H32" s="71">
        <v>20617.239999999998</v>
      </c>
      <c r="I32" s="71">
        <v>8115.130000000001</v>
      </c>
      <c r="J32" s="53">
        <v>8888.730000000003</v>
      </c>
      <c r="K32" s="72">
        <v>16774.300000000003</v>
      </c>
      <c r="L32" s="53">
        <v>2420.68</v>
      </c>
      <c r="M32" s="53">
        <v>466.04</v>
      </c>
      <c r="N32" s="53">
        <v>107.1</v>
      </c>
      <c r="O32" s="53">
        <v>536.77</v>
      </c>
      <c r="P32" s="53">
        <v>580.3199999999999</v>
      </c>
      <c r="Q32" s="53">
        <v>55</v>
      </c>
      <c r="R32" s="53">
        <v>57.010000000000005</v>
      </c>
      <c r="S32" s="53">
        <v>555.05</v>
      </c>
      <c r="T32" s="53">
        <v>3183.19</v>
      </c>
      <c r="U32" s="53">
        <v>975.3700000000001</v>
      </c>
      <c r="V32" s="53">
        <v>913.3700000000001</v>
      </c>
      <c r="W32" s="53">
        <v>3344.4900000000007</v>
      </c>
      <c r="X32" s="53">
        <v>4334.170000000001</v>
      </c>
      <c r="Y32" s="53">
        <v>48.81</v>
      </c>
      <c r="Z32" s="53">
        <v>4894.98</v>
      </c>
      <c r="AA32" s="53">
        <v>1099.88</v>
      </c>
      <c r="AB32" s="53">
        <v>520.9200000000001</v>
      </c>
      <c r="AC32" s="53">
        <v>129.15</v>
      </c>
      <c r="AD32" s="53">
        <v>25.96</v>
      </c>
      <c r="AE32" s="53">
        <v>45.47</v>
      </c>
      <c r="AF32" s="53">
        <v>0</v>
      </c>
      <c r="AG32" s="53">
        <v>656.4600000000002</v>
      </c>
      <c r="AH32" s="53">
        <v>408.6</v>
      </c>
      <c r="AI32" s="53">
        <v>0</v>
      </c>
      <c r="AJ32" s="54">
        <v>1438.63</v>
      </c>
      <c r="AK32" s="54">
        <v>876.21</v>
      </c>
      <c r="AL32" s="54">
        <v>209.37000000000003</v>
      </c>
      <c r="AM32" s="53">
        <v>127285.0399999999</v>
      </c>
    </row>
    <row r="33" spans="1:39" ht="22.5" customHeight="1" hidden="1">
      <c r="A33" s="13" t="s">
        <v>68</v>
      </c>
      <c r="B33" s="23"/>
      <c r="C33" s="71">
        <v>9692.369999999995</v>
      </c>
      <c r="D33" s="71">
        <v>12280.639999999998</v>
      </c>
      <c r="E33" s="71">
        <v>6437.789999999999</v>
      </c>
      <c r="F33" s="71">
        <v>10087.159999999996</v>
      </c>
      <c r="G33" s="71">
        <v>7279.88</v>
      </c>
      <c r="H33" s="71">
        <v>25067.86</v>
      </c>
      <c r="I33" s="71">
        <v>7777.830000000001</v>
      </c>
      <c r="J33" s="53">
        <v>15977.610000000002</v>
      </c>
      <c r="K33" s="72">
        <v>15815.98</v>
      </c>
      <c r="L33" s="53">
        <v>4768.580000000001</v>
      </c>
      <c r="M33" s="53">
        <v>696.5899999999999</v>
      </c>
      <c r="N33" s="53">
        <v>471.91</v>
      </c>
      <c r="O33" s="53">
        <v>398.54</v>
      </c>
      <c r="P33" s="53">
        <v>2514.82</v>
      </c>
      <c r="Q33" s="53">
        <v>1840.6799999999998</v>
      </c>
      <c r="R33" s="53">
        <v>114.71000000000001</v>
      </c>
      <c r="S33" s="53">
        <v>1675.9400000000003</v>
      </c>
      <c r="T33" s="53">
        <v>6031.72</v>
      </c>
      <c r="U33" s="53">
        <v>1912.2400000000002</v>
      </c>
      <c r="V33" s="53">
        <v>3639.5699999999997</v>
      </c>
      <c r="W33" s="53">
        <v>8373.319999999996</v>
      </c>
      <c r="X33" s="53">
        <v>12774.35</v>
      </c>
      <c r="Y33" s="53">
        <v>1133.54</v>
      </c>
      <c r="Z33" s="53">
        <v>10387.039999999999</v>
      </c>
      <c r="AA33" s="53">
        <v>2421.5299999999997</v>
      </c>
      <c r="AB33" s="53">
        <v>2734.21</v>
      </c>
      <c r="AC33" s="53">
        <v>957.4399999999999</v>
      </c>
      <c r="AD33" s="53">
        <v>1536.25</v>
      </c>
      <c r="AE33" s="53">
        <v>816.9499999999999</v>
      </c>
      <c r="AF33" s="53">
        <v>382.01</v>
      </c>
      <c r="AG33" s="53">
        <v>3286.0099999999998</v>
      </c>
      <c r="AH33" s="53">
        <v>623.9599999999999</v>
      </c>
      <c r="AI33" s="53">
        <v>0</v>
      </c>
      <c r="AJ33" s="54">
        <v>2171.56</v>
      </c>
      <c r="AK33" s="54">
        <v>2255.37</v>
      </c>
      <c r="AL33" s="54">
        <v>1095.41</v>
      </c>
      <c r="AM33" s="53">
        <v>185431.37000000014</v>
      </c>
    </row>
    <row r="34" spans="1:39" ht="22.5" customHeight="1" hidden="1">
      <c r="A34" s="13" t="s">
        <v>69</v>
      </c>
      <c r="B34" s="23"/>
      <c r="C34" s="71">
        <v>1273.95</v>
      </c>
      <c r="D34" s="71">
        <v>4398.200000000001</v>
      </c>
      <c r="E34" s="71">
        <v>870.51</v>
      </c>
      <c r="F34" s="71">
        <v>276.86</v>
      </c>
      <c r="G34" s="71">
        <v>902.6300000000001</v>
      </c>
      <c r="H34" s="71">
        <v>3571.3999999999996</v>
      </c>
      <c r="I34" s="71">
        <v>252.5</v>
      </c>
      <c r="J34" s="53">
        <v>1916.5700000000002</v>
      </c>
      <c r="K34" s="72">
        <v>1334.84</v>
      </c>
      <c r="L34" s="53">
        <v>1260.1299999999999</v>
      </c>
      <c r="M34" s="53">
        <v>401.97</v>
      </c>
      <c r="N34" s="53">
        <v>88.2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50.29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4">
        <v>570.8</v>
      </c>
      <c r="AK34" s="54">
        <v>603.0899999999999</v>
      </c>
      <c r="AL34" s="54">
        <v>0</v>
      </c>
      <c r="AM34" s="53">
        <v>17771.94000000001</v>
      </c>
    </row>
    <row r="35" spans="1:39" ht="22.5" customHeight="1" hidden="1">
      <c r="A35" s="13" t="s">
        <v>70</v>
      </c>
      <c r="B35" s="23"/>
      <c r="C35" s="71">
        <v>179278.09999999998</v>
      </c>
      <c r="D35" s="71">
        <v>220648.6899999999</v>
      </c>
      <c r="E35" s="71">
        <v>83609.44999999997</v>
      </c>
      <c r="F35" s="71">
        <v>278804.49</v>
      </c>
      <c r="G35" s="71">
        <v>134010.36000000002</v>
      </c>
      <c r="H35" s="71">
        <v>460051.29999999993</v>
      </c>
      <c r="I35" s="71">
        <v>155996.77999999994</v>
      </c>
      <c r="J35" s="53">
        <v>253707.31999999998</v>
      </c>
      <c r="K35" s="72">
        <v>293766.85000000015</v>
      </c>
      <c r="L35" s="53">
        <v>75791.06000000001</v>
      </c>
      <c r="M35" s="53">
        <v>13002.720000000001</v>
      </c>
      <c r="N35" s="53">
        <v>6974.37</v>
      </c>
      <c r="O35" s="53">
        <v>12884.33</v>
      </c>
      <c r="P35" s="53">
        <v>33923.579999999994</v>
      </c>
      <c r="Q35" s="53">
        <v>21099.590000000004</v>
      </c>
      <c r="R35" s="53">
        <v>4695.839999999999</v>
      </c>
      <c r="S35" s="53">
        <v>20462.73</v>
      </c>
      <c r="T35" s="53">
        <v>67536.62000000001</v>
      </c>
      <c r="U35" s="53">
        <v>28084.719999999998</v>
      </c>
      <c r="V35" s="53">
        <v>39481.5</v>
      </c>
      <c r="W35" s="53">
        <v>86993.24999999999</v>
      </c>
      <c r="X35" s="53">
        <v>112901.84999999998</v>
      </c>
      <c r="Y35" s="53">
        <v>18442.190000000002</v>
      </c>
      <c r="Z35" s="53">
        <v>97347.28</v>
      </c>
      <c r="AA35" s="53">
        <v>33898.990000000005</v>
      </c>
      <c r="AB35" s="53">
        <v>29925.399999999998</v>
      </c>
      <c r="AC35" s="53">
        <v>14392.630000000001</v>
      </c>
      <c r="AD35" s="53">
        <v>36077.950000000004</v>
      </c>
      <c r="AE35" s="53">
        <v>4570.1</v>
      </c>
      <c r="AF35" s="53">
        <v>6397.98</v>
      </c>
      <c r="AG35" s="53">
        <v>22951.460000000003</v>
      </c>
      <c r="AH35" s="53">
        <v>10521.960000000003</v>
      </c>
      <c r="AI35" s="53">
        <v>133.4</v>
      </c>
      <c r="AJ35" s="54">
        <v>40495.29</v>
      </c>
      <c r="AK35" s="54">
        <v>38290.34999999999</v>
      </c>
      <c r="AL35" s="54">
        <v>19979.53</v>
      </c>
      <c r="AM35" s="53">
        <v>2957130.0100000016</v>
      </c>
    </row>
    <row r="36" spans="1:39" ht="22.5" customHeight="1" hidden="1">
      <c r="A36" s="13" t="s">
        <v>71</v>
      </c>
      <c r="B36" s="23"/>
      <c r="C36" s="71">
        <v>78313.51000000004</v>
      </c>
      <c r="D36" s="71">
        <v>122583.77</v>
      </c>
      <c r="E36" s="71">
        <v>43269.86</v>
      </c>
      <c r="F36" s="71">
        <v>92166.56</v>
      </c>
      <c r="G36" s="71">
        <v>52591.92999999997</v>
      </c>
      <c r="H36" s="71">
        <v>195704.12999999998</v>
      </c>
      <c r="I36" s="71">
        <v>65382.570000000014</v>
      </c>
      <c r="J36" s="53">
        <v>129132.77999999997</v>
      </c>
      <c r="K36" s="72">
        <v>106145.40000000001</v>
      </c>
      <c r="L36" s="53">
        <v>43524.03</v>
      </c>
      <c r="M36" s="53">
        <v>5682.03</v>
      </c>
      <c r="N36" s="53">
        <v>4599.26</v>
      </c>
      <c r="O36" s="53">
        <v>6297.2</v>
      </c>
      <c r="P36" s="53">
        <v>21383.38</v>
      </c>
      <c r="Q36" s="53">
        <v>12124.019999999999</v>
      </c>
      <c r="R36" s="53">
        <v>1852.1599999999999</v>
      </c>
      <c r="S36" s="53">
        <v>14416.859999999997</v>
      </c>
      <c r="T36" s="53">
        <v>30258.130000000012</v>
      </c>
      <c r="U36" s="53">
        <v>12801.04</v>
      </c>
      <c r="V36" s="53">
        <v>28010.91</v>
      </c>
      <c r="W36" s="53">
        <v>44692.75</v>
      </c>
      <c r="X36" s="53">
        <v>65631.65999999999</v>
      </c>
      <c r="Y36" s="53">
        <v>9996.32</v>
      </c>
      <c r="Z36" s="53">
        <v>60120.46000000001</v>
      </c>
      <c r="AA36" s="53">
        <v>19102.99</v>
      </c>
      <c r="AB36" s="53">
        <v>21295.36</v>
      </c>
      <c r="AC36" s="53">
        <v>9423.980000000001</v>
      </c>
      <c r="AD36" s="53">
        <v>18882.710000000003</v>
      </c>
      <c r="AE36" s="53">
        <v>2724.1200000000003</v>
      </c>
      <c r="AF36" s="53">
        <v>3477.9100000000003</v>
      </c>
      <c r="AG36" s="53">
        <v>13155.76</v>
      </c>
      <c r="AH36" s="53">
        <v>4558.780000000001</v>
      </c>
      <c r="AI36" s="53">
        <v>103.8</v>
      </c>
      <c r="AJ36" s="54">
        <v>17300.399999999998</v>
      </c>
      <c r="AK36" s="54">
        <v>22723.260000000002</v>
      </c>
      <c r="AL36" s="54">
        <v>12211.46</v>
      </c>
      <c r="AM36" s="53">
        <v>1391641.2499999981</v>
      </c>
    </row>
    <row r="37" spans="1:39" ht="22.5" customHeight="1" hidden="1">
      <c r="A37" s="13" t="s">
        <v>72</v>
      </c>
      <c r="B37" s="23"/>
      <c r="C37" s="71">
        <v>76053.94</v>
      </c>
      <c r="D37" s="71">
        <v>68690.88</v>
      </c>
      <c r="E37" s="71">
        <v>21731.750000000004</v>
      </c>
      <c r="F37" s="71">
        <v>156282.95000000004</v>
      </c>
      <c r="G37" s="71">
        <v>64155.28</v>
      </c>
      <c r="H37" s="71">
        <v>200180.81000000006</v>
      </c>
      <c r="I37" s="71">
        <v>67297.54999999999</v>
      </c>
      <c r="J37" s="53">
        <v>85515.09000000001</v>
      </c>
      <c r="K37" s="72">
        <v>159952.40999999995</v>
      </c>
      <c r="L37" s="53">
        <v>17897.47</v>
      </c>
      <c r="M37" s="53">
        <v>4224.95</v>
      </c>
      <c r="N37" s="53">
        <v>1035.9</v>
      </c>
      <c r="O37" s="53">
        <v>4998.040000000001</v>
      </c>
      <c r="P37" s="53">
        <v>2509.9500000000003</v>
      </c>
      <c r="Q37" s="53">
        <v>392.53999999999996</v>
      </c>
      <c r="R37" s="53">
        <v>601.1700000000001</v>
      </c>
      <c r="S37" s="53">
        <v>1168.27</v>
      </c>
      <c r="T37" s="53">
        <v>25131.509999999995</v>
      </c>
      <c r="U37" s="53">
        <v>7688.17</v>
      </c>
      <c r="V37" s="53">
        <v>5717.22</v>
      </c>
      <c r="W37" s="53">
        <v>27777.49</v>
      </c>
      <c r="X37" s="53">
        <v>39649.18</v>
      </c>
      <c r="Y37" s="53">
        <v>413.33</v>
      </c>
      <c r="Z37" s="53">
        <v>25761.690000000002</v>
      </c>
      <c r="AA37" s="53">
        <v>10240.21</v>
      </c>
      <c r="AB37" s="53">
        <v>4273.3099999999995</v>
      </c>
      <c r="AC37" s="53">
        <v>988.4599999999999</v>
      </c>
      <c r="AD37" s="53">
        <v>110.66</v>
      </c>
      <c r="AE37" s="53">
        <v>726.49</v>
      </c>
      <c r="AF37" s="53">
        <v>0</v>
      </c>
      <c r="AG37" s="53">
        <v>5733.490000000001</v>
      </c>
      <c r="AH37" s="53">
        <v>3203.77</v>
      </c>
      <c r="AI37" s="53">
        <v>0</v>
      </c>
      <c r="AJ37" s="54">
        <v>15207.679999999998</v>
      </c>
      <c r="AK37" s="54">
        <v>7167.2300000000005</v>
      </c>
      <c r="AL37" s="54">
        <v>1041.75</v>
      </c>
      <c r="AM37" s="53">
        <v>1113520.5900000003</v>
      </c>
    </row>
    <row r="38" spans="1:39" ht="22.5" customHeight="1" hidden="1">
      <c r="A38" s="13" t="s">
        <v>73</v>
      </c>
      <c r="B38" s="23"/>
      <c r="C38" s="71">
        <v>26809.57</v>
      </c>
      <c r="D38" s="71">
        <v>39102.95000000001</v>
      </c>
      <c r="E38" s="71">
        <v>19132.920000000006</v>
      </c>
      <c r="F38" s="71">
        <v>31257.730000000003</v>
      </c>
      <c r="G38" s="71">
        <v>22833.789999999997</v>
      </c>
      <c r="H38" s="71">
        <v>87025.12000000001</v>
      </c>
      <c r="I38" s="71">
        <v>22540.09</v>
      </c>
      <c r="J38" s="53">
        <v>54655.090000000004</v>
      </c>
      <c r="K38" s="72">
        <v>44605.400000000016</v>
      </c>
      <c r="L38" s="53">
        <v>13566.589999999998</v>
      </c>
      <c r="M38" s="53">
        <v>2010.09</v>
      </c>
      <c r="N38" s="53">
        <v>1412.51</v>
      </c>
      <c r="O38" s="53">
        <v>1001.15</v>
      </c>
      <c r="P38" s="53">
        <v>7511.009999999999</v>
      </c>
      <c r="Q38" s="53">
        <v>5290.719999999999</v>
      </c>
      <c r="R38" s="53">
        <v>312.63</v>
      </c>
      <c r="S38" s="53">
        <v>3756.1899999999996</v>
      </c>
      <c r="T38" s="53">
        <v>17248.020000000004</v>
      </c>
      <c r="U38" s="53">
        <v>4684.51</v>
      </c>
      <c r="V38" s="53">
        <v>8925.41</v>
      </c>
      <c r="W38" s="53">
        <v>22760.889999999996</v>
      </c>
      <c r="X38" s="53">
        <v>33886.44</v>
      </c>
      <c r="Y38" s="53">
        <v>2674.06</v>
      </c>
      <c r="Z38" s="53">
        <v>27821.36999999999</v>
      </c>
      <c r="AA38" s="53">
        <v>5580.019999999999</v>
      </c>
      <c r="AB38" s="53">
        <v>6333.369999999999</v>
      </c>
      <c r="AC38" s="53">
        <v>2285.61</v>
      </c>
      <c r="AD38" s="53">
        <v>3801.93</v>
      </c>
      <c r="AE38" s="53">
        <v>1628.58</v>
      </c>
      <c r="AF38" s="53">
        <v>913.1999999999999</v>
      </c>
      <c r="AG38" s="53">
        <v>7903.8499999999985</v>
      </c>
      <c r="AH38" s="53">
        <v>1590.56</v>
      </c>
      <c r="AI38" s="53">
        <v>0</v>
      </c>
      <c r="AJ38" s="54">
        <v>7400.91</v>
      </c>
      <c r="AK38" s="54">
        <v>7556.889999999999</v>
      </c>
      <c r="AL38" s="54">
        <v>3355.7200000000003</v>
      </c>
      <c r="AM38" s="53">
        <v>549174.8899999995</v>
      </c>
    </row>
    <row r="39" spans="1:39" ht="22.5" customHeight="1" hidden="1">
      <c r="A39" s="13" t="s">
        <v>74</v>
      </c>
      <c r="B39" s="23"/>
      <c r="C39" s="71">
        <v>79057.2</v>
      </c>
      <c r="D39" s="71">
        <v>252278.78000000003</v>
      </c>
      <c r="E39" s="71">
        <v>51386.649999999994</v>
      </c>
      <c r="F39" s="71">
        <v>16304.21</v>
      </c>
      <c r="G39" s="71">
        <v>55882.43</v>
      </c>
      <c r="H39" s="71">
        <v>220601.64999999997</v>
      </c>
      <c r="I39" s="71">
        <v>16853.53</v>
      </c>
      <c r="J39" s="53">
        <v>120512.39000000001</v>
      </c>
      <c r="K39" s="72">
        <v>83992.77</v>
      </c>
      <c r="L39" s="53">
        <v>75012.11</v>
      </c>
      <c r="M39" s="53">
        <v>25245.26</v>
      </c>
      <c r="N39" s="53">
        <v>5641.48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1547.48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4">
        <v>37600.6</v>
      </c>
      <c r="AK39" s="54">
        <v>31956.059999999998</v>
      </c>
      <c r="AL39" s="54">
        <v>0</v>
      </c>
      <c r="AM39" s="53">
        <v>1073872.6</v>
      </c>
    </row>
    <row r="40" spans="1:39" ht="22.5" customHeight="1" hidden="1">
      <c r="A40" s="13" t="s">
        <v>132</v>
      </c>
      <c r="B40" s="23"/>
      <c r="C40" s="71">
        <v>1867345</v>
      </c>
      <c r="D40" s="71">
        <v>3437939</v>
      </c>
      <c r="E40" s="71">
        <v>1044087</v>
      </c>
      <c r="F40" s="71">
        <v>1684531</v>
      </c>
      <c r="G40" s="71">
        <v>672834</v>
      </c>
      <c r="H40" s="71">
        <v>2130856</v>
      </c>
      <c r="I40" s="71">
        <v>1180348</v>
      </c>
      <c r="J40" s="71">
        <v>821774</v>
      </c>
      <c r="K40" s="71">
        <v>1759062</v>
      </c>
      <c r="L40" s="53">
        <v>1724024</v>
      </c>
      <c r="M40" s="53">
        <v>551614</v>
      </c>
      <c r="N40" s="53">
        <v>320678</v>
      </c>
      <c r="O40" s="53">
        <v>1724216</v>
      </c>
      <c r="P40" s="53">
        <v>1149212</v>
      </c>
      <c r="Q40" s="53">
        <v>1999659</v>
      </c>
      <c r="R40" s="53">
        <v>879579</v>
      </c>
      <c r="S40" s="53">
        <v>1452714</v>
      </c>
      <c r="T40" s="53">
        <v>795719</v>
      </c>
      <c r="U40" s="53">
        <v>508417</v>
      </c>
      <c r="V40" s="53">
        <v>456566</v>
      </c>
      <c r="W40" s="53">
        <v>812561</v>
      </c>
      <c r="X40" s="53">
        <v>781350</v>
      </c>
      <c r="Y40" s="53">
        <v>1072014</v>
      </c>
      <c r="Z40" s="53">
        <v>502631</v>
      </c>
      <c r="AA40" s="53">
        <v>421226</v>
      </c>
      <c r="AB40" s="53">
        <v>960350</v>
      </c>
      <c r="AC40" s="53">
        <v>940931</v>
      </c>
      <c r="AD40" s="53">
        <v>1199708</v>
      </c>
      <c r="AE40" s="53">
        <v>697364</v>
      </c>
      <c r="AF40" s="53">
        <v>718588</v>
      </c>
      <c r="AG40" s="53">
        <v>428696</v>
      </c>
      <c r="AH40" s="53">
        <v>271547</v>
      </c>
      <c r="AI40" s="53">
        <v>203759</v>
      </c>
      <c r="AJ40" s="54">
        <v>946753</v>
      </c>
      <c r="AK40" s="54">
        <v>1077841</v>
      </c>
      <c r="AL40" s="54">
        <v>407066</v>
      </c>
      <c r="AM40" s="53">
        <v>37603559</v>
      </c>
    </row>
    <row r="41" spans="1:39" ht="12.75">
      <c r="A41" s="4" t="s">
        <v>75</v>
      </c>
      <c r="B41" s="65" t="s">
        <v>79</v>
      </c>
      <c r="C41" s="55">
        <f aca="true" t="shared" si="1" ref="C41:K41">+IF(C30=0,0,C35/C30)</f>
        <v>5.334368599017142</v>
      </c>
      <c r="D41" s="55">
        <f t="shared" si="1"/>
        <v>5.649524850759736</v>
      </c>
      <c r="E41" s="55">
        <f t="shared" si="1"/>
        <v>4.629222373005601</v>
      </c>
      <c r="F41" s="55">
        <f t="shared" si="1"/>
        <v>7.271304213115679</v>
      </c>
      <c r="G41" s="55">
        <f t="shared" si="1"/>
        <v>6.351006248622673</v>
      </c>
      <c r="H41" s="55">
        <f t="shared" si="1"/>
        <v>6.712951194990944</v>
      </c>
      <c r="I41" s="55">
        <f t="shared" si="1"/>
        <v>6.025693934782103</v>
      </c>
      <c r="J41" s="55">
        <f t="shared" si="1"/>
        <v>6.492917754226734</v>
      </c>
      <c r="K41" s="56">
        <f t="shared" si="1"/>
        <v>6.641745253318034</v>
      </c>
      <c r="L41" s="56">
        <f aca="true" t="shared" si="2" ref="L41:AJ41">+IF(L30=0,0,L35/L30)</f>
        <v>4.792107391274934</v>
      </c>
      <c r="M41" s="56">
        <f t="shared" si="2"/>
        <v>4.661843265762697</v>
      </c>
      <c r="N41" s="56">
        <f t="shared" si="2"/>
        <v>3.8775797269047723</v>
      </c>
      <c r="O41" s="56">
        <f t="shared" si="2"/>
        <v>5.485821702587858</v>
      </c>
      <c r="P41" s="56">
        <f t="shared" si="2"/>
        <v>4.412226508543884</v>
      </c>
      <c r="Q41" s="56">
        <f t="shared" si="2"/>
        <v>4.767665560968556</v>
      </c>
      <c r="R41" s="56">
        <f t="shared" si="2"/>
        <v>4.170595235980603</v>
      </c>
      <c r="S41" s="56">
        <f t="shared" si="2"/>
        <v>3.457687004481214</v>
      </c>
      <c r="T41" s="56">
        <f t="shared" si="2"/>
        <v>4.953711215135614</v>
      </c>
      <c r="U41" s="56">
        <f t="shared" si="2"/>
        <v>4.569920397815658</v>
      </c>
      <c r="V41" s="56">
        <f t="shared" si="2"/>
        <v>4.465182400521145</v>
      </c>
      <c r="W41" s="56">
        <f t="shared" si="2"/>
        <v>5.0107682276516785</v>
      </c>
      <c r="X41" s="56">
        <f t="shared" si="2"/>
        <v>5.549971537813415</v>
      </c>
      <c r="Y41" s="56">
        <f t="shared" si="2"/>
        <v>4.102823136818689</v>
      </c>
      <c r="Z41" s="56">
        <f t="shared" si="2"/>
        <v>5.068774280419613</v>
      </c>
      <c r="AA41" s="56">
        <f t="shared" si="2"/>
        <v>4.7258493538358595</v>
      </c>
      <c r="AB41" s="56">
        <f t="shared" si="2"/>
        <v>4.4330773515364825</v>
      </c>
      <c r="AC41" s="56">
        <f t="shared" si="2"/>
        <v>3.3585579741258615</v>
      </c>
      <c r="AD41" s="56">
        <f t="shared" si="2"/>
        <v>4.23944719543693</v>
      </c>
      <c r="AE41" s="56">
        <f t="shared" si="2"/>
        <v>4.323570036517758</v>
      </c>
      <c r="AF41" s="56">
        <f t="shared" si="2"/>
        <v>3.408002812490013</v>
      </c>
      <c r="AG41" s="56">
        <f t="shared" si="2"/>
        <v>4.313811211812512</v>
      </c>
      <c r="AH41" s="56">
        <f t="shared" si="2"/>
        <v>3.675498562560912</v>
      </c>
      <c r="AI41" s="56">
        <f t="shared" si="2"/>
        <v>1.6224762831427877</v>
      </c>
      <c r="AJ41" s="56">
        <f t="shared" si="2"/>
        <v>6.875798449454456</v>
      </c>
      <c r="AK41" s="56">
        <f aca="true" t="shared" si="3" ref="AK41:AM45">+IF(AK30=0,0,AK35/AK30)</f>
        <v>5.276180515652708</v>
      </c>
      <c r="AL41" s="56">
        <f t="shared" si="3"/>
        <v>3.9687360331172785</v>
      </c>
      <c r="AM41" s="56">
        <f t="shared" si="3"/>
        <v>5.731646995531813</v>
      </c>
    </row>
    <row r="42" spans="1:39" ht="12.75">
      <c r="A42" s="4" t="s">
        <v>64</v>
      </c>
      <c r="B42" s="65" t="s">
        <v>79</v>
      </c>
      <c r="C42" s="55">
        <f aca="true" t="shared" si="4" ref="C42:I45">+IF(C31=0,0,C36/C31)</f>
        <v>4.462664258117458</v>
      </c>
      <c r="D42" s="55">
        <f t="shared" si="4"/>
        <v>5.090633157615406</v>
      </c>
      <c r="E42" s="55">
        <f t="shared" si="4"/>
        <v>4.568851880869468</v>
      </c>
      <c r="F42" s="55">
        <f t="shared" si="4"/>
        <v>5.587071118547076</v>
      </c>
      <c r="G42" s="55">
        <f t="shared" si="4"/>
        <v>4.955869035671711</v>
      </c>
      <c r="H42" s="55">
        <f t="shared" si="4"/>
        <v>5.695295325532951</v>
      </c>
      <c r="I42" s="55">
        <f t="shared" si="4"/>
        <v>5.193131959778243</v>
      </c>
      <c r="J42" s="55">
        <f aca="true" t="shared" si="5" ref="J42:K45">+IF(J31=0,0,J36/J31)</f>
        <v>5.769100659771117</v>
      </c>
      <c r="K42" s="56">
        <f t="shared" si="5"/>
        <v>5.197781335067472</v>
      </c>
      <c r="L42" s="56">
        <f aca="true" t="shared" si="6" ref="L42:AJ42">+IF(L31=0,0,L36/L31)</f>
        <v>4.5059010242935855</v>
      </c>
      <c r="M42" s="56">
        <f t="shared" si="6"/>
        <v>3.9544220811758812</v>
      </c>
      <c r="N42" s="56">
        <f t="shared" si="6"/>
        <v>3.6010773651531878</v>
      </c>
      <c r="O42" s="56">
        <f t="shared" si="6"/>
        <v>4.549178255372945</v>
      </c>
      <c r="P42" s="56">
        <f t="shared" si="6"/>
        <v>4.4091806983467166</v>
      </c>
      <c r="Q42" s="56">
        <f t="shared" si="6"/>
        <v>4.9753653341869075</v>
      </c>
      <c r="R42" s="56">
        <f t="shared" si="6"/>
        <v>3.7752955564614763</v>
      </c>
      <c r="S42" s="56">
        <f t="shared" si="6"/>
        <v>4.15786604833058</v>
      </c>
      <c r="T42" s="56">
        <f t="shared" si="6"/>
        <v>4.173575469004532</v>
      </c>
      <c r="U42" s="56">
        <f t="shared" si="6"/>
        <v>3.6475187490027134</v>
      </c>
      <c r="V42" s="56">
        <f t="shared" si="6"/>
        <v>4.237701458260527</v>
      </c>
      <c r="W42" s="56">
        <f t="shared" si="6"/>
        <v>4.586816766457234</v>
      </c>
      <c r="X42" s="56">
        <f t="shared" si="6"/>
        <v>4.70263112829482</v>
      </c>
      <c r="Y42" s="56">
        <f t="shared" si="6"/>
        <v>4.02258304661878</v>
      </c>
      <c r="Z42" s="56">
        <f t="shared" si="6"/>
        <v>4.965510121320393</v>
      </c>
      <c r="AA42" s="56">
        <f t="shared" si="6"/>
        <v>3.9996964056522994</v>
      </c>
      <c r="AB42" s="56">
        <f t="shared" si="6"/>
        <v>4.497597590620994</v>
      </c>
      <c r="AC42" s="56">
        <f t="shared" si="6"/>
        <v>3.566177249678348</v>
      </c>
      <c r="AD42" s="56">
        <f t="shared" si="6"/>
        <v>4.335779513167352</v>
      </c>
      <c r="AE42" s="56">
        <f t="shared" si="6"/>
        <v>3.59890610756609</v>
      </c>
      <c r="AF42" s="56">
        <f t="shared" si="6"/>
        <v>3.5357908969836225</v>
      </c>
      <c r="AG42" s="56">
        <f t="shared" si="6"/>
        <v>4.221094950700588</v>
      </c>
      <c r="AH42" s="56">
        <f t="shared" si="6"/>
        <v>3.1268853785847055</v>
      </c>
      <c r="AI42" s="56">
        <f t="shared" si="6"/>
        <v>2.011627906976744</v>
      </c>
      <c r="AJ42" s="56">
        <f t="shared" si="6"/>
        <v>5.850659452147445</v>
      </c>
      <c r="AK42" s="56">
        <f t="shared" si="3"/>
        <v>5.237886244453409</v>
      </c>
      <c r="AL42" s="56">
        <f t="shared" si="3"/>
        <v>4.246858708844999</v>
      </c>
      <c r="AM42" s="56">
        <f t="shared" si="3"/>
        <v>4.940579014720963</v>
      </c>
    </row>
    <row r="43" spans="1:39" ht="12.75">
      <c r="A43" s="4" t="s">
        <v>76</v>
      </c>
      <c r="B43" s="65" t="s">
        <v>79</v>
      </c>
      <c r="C43" s="55">
        <f t="shared" si="4"/>
        <v>8.20470680885264</v>
      </c>
      <c r="D43" s="55">
        <f t="shared" si="4"/>
        <v>7.397689934251976</v>
      </c>
      <c r="E43" s="55">
        <f t="shared" si="4"/>
        <v>6.909145535010301</v>
      </c>
      <c r="F43" s="55">
        <f t="shared" si="4"/>
        <v>9.710067263375944</v>
      </c>
      <c r="G43" s="55">
        <f t="shared" si="4"/>
        <v>8.896443656796102</v>
      </c>
      <c r="H43" s="55">
        <f t="shared" si="4"/>
        <v>9.7093893266024</v>
      </c>
      <c r="I43" s="55">
        <f t="shared" si="4"/>
        <v>8.292849282759486</v>
      </c>
      <c r="J43" s="55">
        <f t="shared" si="5"/>
        <v>9.620619593575233</v>
      </c>
      <c r="K43" s="56">
        <f t="shared" si="5"/>
        <v>9.535563928151989</v>
      </c>
      <c r="L43" s="56">
        <f aca="true" t="shared" si="7" ref="L43:AJ43">+IF(L32=0,0,L37/L32)</f>
        <v>7.393571227919429</v>
      </c>
      <c r="M43" s="56">
        <f t="shared" si="7"/>
        <v>9.065638142648698</v>
      </c>
      <c r="N43" s="56">
        <f t="shared" si="7"/>
        <v>9.672268907563026</v>
      </c>
      <c r="O43" s="56">
        <f t="shared" si="7"/>
        <v>9.311325148573879</v>
      </c>
      <c r="P43" s="56">
        <f t="shared" si="7"/>
        <v>4.325113730355667</v>
      </c>
      <c r="Q43" s="56">
        <f t="shared" si="7"/>
        <v>7.137090909090908</v>
      </c>
      <c r="R43" s="56">
        <f t="shared" si="7"/>
        <v>10.544992106647957</v>
      </c>
      <c r="S43" s="56">
        <f t="shared" si="7"/>
        <v>2.104801369246014</v>
      </c>
      <c r="T43" s="56">
        <f t="shared" si="7"/>
        <v>7.895070668103378</v>
      </c>
      <c r="U43" s="56">
        <f t="shared" si="7"/>
        <v>7.882311328008857</v>
      </c>
      <c r="V43" s="56">
        <f t="shared" si="7"/>
        <v>6.259478634069435</v>
      </c>
      <c r="W43" s="56">
        <f t="shared" si="7"/>
        <v>8.305448663323855</v>
      </c>
      <c r="X43" s="56">
        <f t="shared" si="7"/>
        <v>9.148044492947898</v>
      </c>
      <c r="Y43" s="56">
        <f t="shared" si="7"/>
        <v>8.468141774226591</v>
      </c>
      <c r="Z43" s="56">
        <f t="shared" si="7"/>
        <v>5.262879521468935</v>
      </c>
      <c r="AA43" s="56">
        <f t="shared" si="7"/>
        <v>9.31029748699858</v>
      </c>
      <c r="AB43" s="56">
        <f t="shared" si="7"/>
        <v>8.20339015587806</v>
      </c>
      <c r="AC43" s="56">
        <f t="shared" si="7"/>
        <v>7.653581107239643</v>
      </c>
      <c r="AD43" s="56">
        <f t="shared" si="7"/>
        <v>4.262711864406779</v>
      </c>
      <c r="AE43" s="56">
        <f t="shared" si="7"/>
        <v>15.977347701781396</v>
      </c>
      <c r="AF43" s="56">
        <f t="shared" si="7"/>
        <v>0</v>
      </c>
      <c r="AG43" s="56">
        <f t="shared" si="7"/>
        <v>8.733951802089997</v>
      </c>
      <c r="AH43" s="56">
        <f t="shared" si="7"/>
        <v>7.840846793930494</v>
      </c>
      <c r="AI43" s="56">
        <f t="shared" si="7"/>
        <v>0</v>
      </c>
      <c r="AJ43" s="56">
        <f t="shared" si="7"/>
        <v>10.570945969429246</v>
      </c>
      <c r="AK43" s="56">
        <f t="shared" si="3"/>
        <v>8.1798084933977</v>
      </c>
      <c r="AL43" s="56">
        <f t="shared" si="3"/>
        <v>4.975641209342312</v>
      </c>
      <c r="AM43" s="56">
        <f t="shared" si="3"/>
        <v>8.748244019878543</v>
      </c>
    </row>
    <row r="44" spans="1:39" ht="12.75">
      <c r="A44" s="4" t="s">
        <v>77</v>
      </c>
      <c r="B44" s="66" t="s">
        <v>79</v>
      </c>
      <c r="C44" s="55">
        <f t="shared" si="4"/>
        <v>2.7660489642884056</v>
      </c>
      <c r="D44" s="55">
        <f t="shared" si="4"/>
        <v>3.1841133686843697</v>
      </c>
      <c r="E44" s="55">
        <f t="shared" si="4"/>
        <v>2.971970194740743</v>
      </c>
      <c r="F44" s="55">
        <f t="shared" si="4"/>
        <v>3.09876417148137</v>
      </c>
      <c r="G44" s="55">
        <f t="shared" si="4"/>
        <v>3.1365613169447846</v>
      </c>
      <c r="H44" s="55">
        <f t="shared" si="4"/>
        <v>3.471581539070348</v>
      </c>
      <c r="I44" s="55">
        <f t="shared" si="4"/>
        <v>2.8979921134815236</v>
      </c>
      <c r="J44" s="55">
        <f t="shared" si="5"/>
        <v>3.420730009056423</v>
      </c>
      <c r="K44" s="56">
        <f t="shared" si="5"/>
        <v>2.820274178394258</v>
      </c>
      <c r="L44" s="56">
        <f aca="true" t="shared" si="8" ref="L44:AJ44">+IF(L33=0,0,L38/L33)</f>
        <v>2.844995784908714</v>
      </c>
      <c r="M44" s="56">
        <f t="shared" si="8"/>
        <v>2.8856142063480674</v>
      </c>
      <c r="N44" s="56">
        <f t="shared" si="8"/>
        <v>2.993176665042063</v>
      </c>
      <c r="O44" s="56">
        <f t="shared" si="8"/>
        <v>2.512043960455663</v>
      </c>
      <c r="P44" s="56">
        <f t="shared" si="8"/>
        <v>2.9866988492218125</v>
      </c>
      <c r="Q44" s="56">
        <f t="shared" si="8"/>
        <v>2.874329052306756</v>
      </c>
      <c r="R44" s="56">
        <f t="shared" si="8"/>
        <v>2.725394473018917</v>
      </c>
      <c r="S44" s="56">
        <f t="shared" si="8"/>
        <v>2.241243719942241</v>
      </c>
      <c r="T44" s="56">
        <f t="shared" si="8"/>
        <v>2.8595524991213126</v>
      </c>
      <c r="U44" s="56">
        <f t="shared" si="8"/>
        <v>2.4497500313768144</v>
      </c>
      <c r="V44" s="56">
        <f t="shared" si="8"/>
        <v>2.452325412067909</v>
      </c>
      <c r="W44" s="56">
        <f t="shared" si="8"/>
        <v>2.718263484495995</v>
      </c>
      <c r="X44" s="56">
        <f t="shared" si="8"/>
        <v>2.6526938748351188</v>
      </c>
      <c r="Y44" s="56">
        <f t="shared" si="8"/>
        <v>2.3590345289976535</v>
      </c>
      <c r="Z44" s="56">
        <f t="shared" si="8"/>
        <v>2.6784695158582226</v>
      </c>
      <c r="AA44" s="56">
        <f t="shared" si="8"/>
        <v>2.3043365145176806</v>
      </c>
      <c r="AB44" s="56">
        <f t="shared" si="8"/>
        <v>2.316343660508885</v>
      </c>
      <c r="AC44" s="56">
        <f t="shared" si="8"/>
        <v>2.3872096423796796</v>
      </c>
      <c r="AD44" s="56">
        <f t="shared" si="8"/>
        <v>2.4748120423108215</v>
      </c>
      <c r="AE44" s="56">
        <f t="shared" si="8"/>
        <v>1.9934879735601936</v>
      </c>
      <c r="AF44" s="56">
        <f t="shared" si="8"/>
        <v>2.3905133373471896</v>
      </c>
      <c r="AG44" s="56">
        <f t="shared" si="8"/>
        <v>2.4053030879394766</v>
      </c>
      <c r="AH44" s="56">
        <f t="shared" si="8"/>
        <v>2.549137765241362</v>
      </c>
      <c r="AI44" s="56">
        <f t="shared" si="8"/>
        <v>0</v>
      </c>
      <c r="AJ44" s="56">
        <f t="shared" si="8"/>
        <v>3.4081075355965296</v>
      </c>
      <c r="AK44" s="56">
        <f t="shared" si="3"/>
        <v>3.3506209624141494</v>
      </c>
      <c r="AL44" s="56">
        <f t="shared" si="3"/>
        <v>3.063437434385299</v>
      </c>
      <c r="AM44" s="56">
        <f t="shared" si="3"/>
        <v>2.961607251243407</v>
      </c>
    </row>
    <row r="45" spans="1:39" ht="12.75">
      <c r="A45" s="4" t="s">
        <v>78</v>
      </c>
      <c r="B45" s="67" t="s">
        <v>79</v>
      </c>
      <c r="C45" s="55">
        <f t="shared" si="4"/>
        <v>62.05675261980454</v>
      </c>
      <c r="D45" s="55">
        <f t="shared" si="4"/>
        <v>57.35955163475967</v>
      </c>
      <c r="E45" s="55">
        <f t="shared" si="4"/>
        <v>59.03051084996151</v>
      </c>
      <c r="F45" s="55">
        <f t="shared" si="4"/>
        <v>58.88972766018926</v>
      </c>
      <c r="G45" s="55">
        <f t="shared" si="4"/>
        <v>61.91067214694836</v>
      </c>
      <c r="H45" s="55">
        <f t="shared" si="4"/>
        <v>61.768956151649206</v>
      </c>
      <c r="I45" s="55">
        <f t="shared" si="4"/>
        <v>66.74665346534653</v>
      </c>
      <c r="J45" s="55">
        <f t="shared" si="5"/>
        <v>62.87920086404358</v>
      </c>
      <c r="K45" s="56">
        <f t="shared" si="5"/>
        <v>62.92347397440893</v>
      </c>
      <c r="L45" s="56">
        <f aca="true" t="shared" si="9" ref="L45:AJ45">+IF(L34=0,0,L39/L34)</f>
        <v>59.52727893153882</v>
      </c>
      <c r="M45" s="56">
        <f t="shared" si="9"/>
        <v>62.80384108266785</v>
      </c>
      <c r="N45" s="56">
        <f t="shared" si="9"/>
        <v>63.96235827664398</v>
      </c>
      <c r="O45" s="56">
        <f t="shared" si="9"/>
        <v>0</v>
      </c>
      <c r="P45" s="56">
        <f t="shared" si="9"/>
        <v>0</v>
      </c>
      <c r="Q45" s="56">
        <f t="shared" si="9"/>
        <v>0</v>
      </c>
      <c r="R45" s="56">
        <f t="shared" si="9"/>
        <v>0</v>
      </c>
      <c r="S45" s="56">
        <f t="shared" si="9"/>
        <v>0</v>
      </c>
      <c r="T45" s="56">
        <f t="shared" si="9"/>
        <v>0</v>
      </c>
      <c r="U45" s="56">
        <f t="shared" si="9"/>
        <v>0</v>
      </c>
      <c r="V45" s="56">
        <f t="shared" si="9"/>
        <v>30.77112746072778</v>
      </c>
      <c r="W45" s="56">
        <f t="shared" si="9"/>
        <v>0</v>
      </c>
      <c r="X45" s="56">
        <f t="shared" si="9"/>
        <v>0</v>
      </c>
      <c r="Y45" s="56">
        <f t="shared" si="9"/>
        <v>0</v>
      </c>
      <c r="Z45" s="56">
        <f t="shared" si="9"/>
        <v>0</v>
      </c>
      <c r="AA45" s="56">
        <f t="shared" si="9"/>
        <v>0</v>
      </c>
      <c r="AB45" s="56">
        <f t="shared" si="9"/>
        <v>0</v>
      </c>
      <c r="AC45" s="56">
        <f t="shared" si="9"/>
        <v>0</v>
      </c>
      <c r="AD45" s="56">
        <f t="shared" si="9"/>
        <v>0</v>
      </c>
      <c r="AE45" s="56">
        <f t="shared" si="9"/>
        <v>0</v>
      </c>
      <c r="AF45" s="56">
        <f t="shared" si="9"/>
        <v>0</v>
      </c>
      <c r="AG45" s="56">
        <f t="shared" si="9"/>
        <v>0</v>
      </c>
      <c r="AH45" s="56">
        <f t="shared" si="9"/>
        <v>0</v>
      </c>
      <c r="AI45" s="56">
        <f t="shared" si="9"/>
        <v>0</v>
      </c>
      <c r="AJ45" s="56">
        <f t="shared" si="9"/>
        <v>65.87351086194815</v>
      </c>
      <c r="AK45" s="56">
        <f t="shared" si="3"/>
        <v>52.98721583843208</v>
      </c>
      <c r="AL45" s="56">
        <f t="shared" si="3"/>
        <v>0</v>
      </c>
      <c r="AM45" s="56">
        <f t="shared" si="3"/>
        <v>60.42517586712534</v>
      </c>
    </row>
    <row r="46" spans="1:39" ht="12.75">
      <c r="A46" s="4" t="s">
        <v>129</v>
      </c>
      <c r="B46" s="65" t="s">
        <v>130</v>
      </c>
      <c r="C46" s="55">
        <f>+C29/C40*1000</f>
        <v>24.287798987332284</v>
      </c>
      <c r="D46" s="55">
        <f aca="true" t="shared" si="10" ref="D46:K46">+D29/D40*1000</f>
        <v>25.114023256375404</v>
      </c>
      <c r="E46" s="55">
        <f t="shared" si="10"/>
        <v>20.960475515929225</v>
      </c>
      <c r="F46" s="55">
        <f t="shared" si="10"/>
        <v>24.203508276190824</v>
      </c>
      <c r="G46" s="55">
        <f t="shared" si="10"/>
        <v>23.06870639712024</v>
      </c>
      <c r="H46" s="55">
        <f t="shared" si="10"/>
        <v>23.65752542640141</v>
      </c>
      <c r="I46" s="55">
        <f t="shared" si="10"/>
        <v>20.557657572173632</v>
      </c>
      <c r="J46" s="55">
        <f t="shared" si="10"/>
        <v>21.677383319501473</v>
      </c>
      <c r="K46" s="55">
        <f t="shared" si="10"/>
        <v>23.866998434392876</v>
      </c>
      <c r="L46" s="55">
        <f aca="true" t="shared" si="11" ref="L46:AI46">+L29/L40*1000</f>
        <v>21.725834443140002</v>
      </c>
      <c r="M46" s="55">
        <f t="shared" si="11"/>
        <v>19.53001555435504</v>
      </c>
      <c r="N46" s="55">
        <f t="shared" si="11"/>
        <v>13.242005999787946</v>
      </c>
      <c r="O46" s="55">
        <f t="shared" si="11"/>
        <v>16.32665512905576</v>
      </c>
      <c r="P46" s="55">
        <f t="shared" si="11"/>
        <v>20.656467214056235</v>
      </c>
      <c r="Q46" s="55">
        <f t="shared" si="11"/>
        <v>20.463479023173452</v>
      </c>
      <c r="R46" s="55">
        <f t="shared" si="11"/>
        <v>15.762393144902278</v>
      </c>
      <c r="S46" s="55">
        <f t="shared" si="11"/>
        <v>19.649876025150167</v>
      </c>
      <c r="T46" s="55">
        <f t="shared" si="11"/>
        <v>21.727858703889183</v>
      </c>
      <c r="U46" s="55">
        <f t="shared" si="11"/>
        <v>20.25616767338622</v>
      </c>
      <c r="V46" s="55">
        <f t="shared" si="11"/>
        <v>19.66909493917638</v>
      </c>
      <c r="W46" s="55">
        <f t="shared" si="11"/>
        <v>21.21675788033145</v>
      </c>
      <c r="X46" s="55">
        <f t="shared" si="11"/>
        <v>16.884328405964038</v>
      </c>
      <c r="Y46" s="55">
        <f t="shared" si="11"/>
        <v>16.447611691638354</v>
      </c>
      <c r="Z46" s="55">
        <f t="shared" si="11"/>
        <v>17.50516780699957</v>
      </c>
      <c r="AA46" s="55">
        <f t="shared" si="11"/>
        <v>17.050799333374485</v>
      </c>
      <c r="AB46" s="55">
        <f t="shared" si="11"/>
        <v>20.96935492268444</v>
      </c>
      <c r="AC46" s="55">
        <f t="shared" si="11"/>
        <v>16.738262423068214</v>
      </c>
      <c r="AD46" s="55">
        <f t="shared" si="11"/>
        <v>18.291517602616636</v>
      </c>
      <c r="AE46" s="55">
        <f t="shared" si="11"/>
        <v>12.574466132464536</v>
      </c>
      <c r="AF46" s="55">
        <f t="shared" si="11"/>
        <v>13.67215984681069</v>
      </c>
      <c r="AG46" s="55">
        <f t="shared" si="11"/>
        <v>17.951742026984157</v>
      </c>
      <c r="AH46" s="55">
        <f t="shared" si="11"/>
        <v>14.285630111914328</v>
      </c>
      <c r="AI46" s="55">
        <f t="shared" si="11"/>
        <v>6.63067643637827</v>
      </c>
      <c r="AJ46" s="56">
        <f>+AJ29/AJ40*1000</f>
        <v>23.273979591297834</v>
      </c>
      <c r="AK46" s="56">
        <f>+AK29/AK40*1000</f>
        <v>22.446371960242743</v>
      </c>
      <c r="AL46" s="56">
        <f>+AL29/AL40*1000</f>
        <v>23.360069374499467</v>
      </c>
      <c r="AM46" s="55">
        <f>+AM29/AM40*1000</f>
        <v>20.68267820075222</v>
      </c>
    </row>
    <row r="47" spans="1:39" ht="12.75">
      <c r="A47" s="4" t="s">
        <v>131</v>
      </c>
      <c r="B47" s="68" t="s">
        <v>168</v>
      </c>
      <c r="C47" s="57">
        <f>+C11/C22</f>
        <v>-54.18300260496421</v>
      </c>
      <c r="D47" s="57">
        <f aca="true" t="shared" si="12" ref="D47:AI47">+D11/D22</f>
        <v>-291.4344904069709</v>
      </c>
      <c r="E47" s="57">
        <f t="shared" si="12"/>
        <v>-262.63491981404894</v>
      </c>
      <c r="F47" s="57">
        <f t="shared" si="12"/>
        <v>-79.51437436236269</v>
      </c>
      <c r="G47" s="57">
        <f t="shared" si="12"/>
        <v>-188.20207155618436</v>
      </c>
      <c r="H47" s="57">
        <f t="shared" si="12"/>
        <v>-177.78577150008329</v>
      </c>
      <c r="I47" s="57">
        <f t="shared" si="12"/>
        <v>-172.57395195879346</v>
      </c>
      <c r="J47" s="57">
        <f t="shared" si="12"/>
        <v>-127.40875933342453</v>
      </c>
      <c r="K47" s="57">
        <f t="shared" si="12"/>
        <v>-176.69511994275882</v>
      </c>
      <c r="L47" s="57">
        <f t="shared" si="12"/>
        <v>-308.18467402211263</v>
      </c>
      <c r="M47" s="57">
        <f t="shared" si="12"/>
        <v>-370.65934751119937</v>
      </c>
      <c r="N47" s="57">
        <f t="shared" si="12"/>
        <v>-424.4448915805702</v>
      </c>
      <c r="O47" s="57">
        <f t="shared" si="12"/>
        <v>-387.13164892161905</v>
      </c>
      <c r="P47" s="57">
        <f t="shared" si="12"/>
        <v>-279.4141918231773</v>
      </c>
      <c r="Q47" s="57">
        <f t="shared" si="12"/>
        <v>-398.3887318539258</v>
      </c>
      <c r="R47" s="57">
        <f t="shared" si="12"/>
        <v>-379.51619215933346</v>
      </c>
      <c r="S47" s="57">
        <f t="shared" si="12"/>
        <v>-294.1015997736595</v>
      </c>
      <c r="T47" s="57">
        <f t="shared" si="12"/>
        <v>-258.5472192144185</v>
      </c>
      <c r="U47" s="57">
        <f t="shared" si="12"/>
        <v>-326.532671357568</v>
      </c>
      <c r="V47" s="57">
        <f t="shared" si="12"/>
        <v>-305.6822225469171</v>
      </c>
      <c r="W47" s="57">
        <f t="shared" si="12"/>
        <v>-244.19260637963808</v>
      </c>
      <c r="X47" s="57">
        <f t="shared" si="12"/>
        <v>-225.9239405841865</v>
      </c>
      <c r="Y47" s="57">
        <f t="shared" si="12"/>
        <v>-400.4002699273975</v>
      </c>
      <c r="Z47" s="57">
        <f t="shared" si="12"/>
        <v>-216.07267882781417</v>
      </c>
      <c r="AA47" s="57">
        <f t="shared" si="12"/>
        <v>-419.30875029561247</v>
      </c>
      <c r="AB47" s="57">
        <f t="shared" si="12"/>
        <v>-300.52790936877426</v>
      </c>
      <c r="AC47" s="57">
        <f t="shared" si="12"/>
        <v>-318.9623424156161</v>
      </c>
      <c r="AD47" s="57">
        <f t="shared" si="12"/>
        <v>-372.9260705473585</v>
      </c>
      <c r="AE47" s="57">
        <f t="shared" si="12"/>
        <v>-339.93780644580977</v>
      </c>
      <c r="AF47" s="57">
        <f t="shared" si="12"/>
        <v>-377.4268182367424</v>
      </c>
      <c r="AG47" s="57">
        <f t="shared" si="12"/>
        <v>-323.82759533380454</v>
      </c>
      <c r="AH47" s="57">
        <f t="shared" si="12"/>
        <v>-341.48184400027503</v>
      </c>
      <c r="AI47" s="57">
        <f t="shared" si="12"/>
        <v>-516.1623612527293</v>
      </c>
      <c r="AJ47" s="56">
        <f>+AJ11/AJ22</f>
        <v>-302.0333858745159</v>
      </c>
      <c r="AK47" s="56">
        <f>+AK11/AK22</f>
        <v>-258.1111856064332</v>
      </c>
      <c r="AL47" s="56">
        <f>+AL11/AL22</f>
        <v>-280.5363127655754</v>
      </c>
      <c r="AM47" s="57">
        <f>+AM11/AM22</f>
        <v>-251.47953354044907</v>
      </c>
    </row>
    <row r="48" ht="12.75">
      <c r="K48" s="30"/>
    </row>
    <row r="49" ht="12.75">
      <c r="K49" s="30"/>
    </row>
    <row r="50" ht="12.75">
      <c r="K50" s="30"/>
    </row>
    <row r="51" ht="12.75">
      <c r="K51" s="30"/>
    </row>
    <row r="52" ht="12.75">
      <c r="K52" s="30"/>
    </row>
    <row r="53" ht="12.75">
      <c r="K53" s="30"/>
    </row>
    <row r="54" ht="12.75">
      <c r="K54" s="30"/>
    </row>
    <row r="55" ht="12.75">
      <c r="K55" s="30"/>
    </row>
    <row r="56" ht="12.75">
      <c r="K56" s="30"/>
    </row>
    <row r="57" ht="12.75">
      <c r="K57" s="30"/>
    </row>
    <row r="58" ht="12.75">
      <c r="K58" s="30"/>
    </row>
    <row r="59" ht="12.75">
      <c r="K59" s="30"/>
    </row>
    <row r="60" ht="12.75">
      <c r="K60" s="30"/>
    </row>
    <row r="61" ht="12.75">
      <c r="K61" s="30"/>
    </row>
    <row r="62" ht="12.75">
      <c r="K62" s="30"/>
    </row>
    <row r="63" ht="12.75">
      <c r="K63" s="30"/>
    </row>
    <row r="64" ht="12.75">
      <c r="K64" s="30"/>
    </row>
    <row r="65" ht="12.75">
      <c r="K65" s="30"/>
    </row>
    <row r="66" ht="12.75">
      <c r="K66" s="30"/>
    </row>
    <row r="67" ht="12.75">
      <c r="K67" s="30"/>
    </row>
    <row r="68" ht="12.75">
      <c r="K68" s="30"/>
    </row>
    <row r="69" ht="12.75">
      <c r="K69" s="30"/>
    </row>
    <row r="70" ht="12.75">
      <c r="K70" s="30"/>
    </row>
    <row r="71" ht="12.75">
      <c r="K71" s="30"/>
    </row>
    <row r="72" ht="12.75">
      <c r="K72" s="30"/>
    </row>
    <row r="73" ht="12.75">
      <c r="K73" s="30"/>
    </row>
    <row r="74" ht="12.75">
      <c r="K74" s="30"/>
    </row>
    <row r="75" ht="12.75">
      <c r="K75" s="30"/>
    </row>
    <row r="76" ht="12.75">
      <c r="K76" s="30"/>
    </row>
    <row r="77" ht="12.75">
      <c r="K77" s="30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  <row r="168" ht="12.75">
      <c r="K168" s="30"/>
    </row>
    <row r="169" ht="12.75">
      <c r="K169" s="30"/>
    </row>
    <row r="170" ht="12.75">
      <c r="K170" s="30"/>
    </row>
    <row r="171" ht="12.75">
      <c r="K171" s="30"/>
    </row>
    <row r="172" ht="12.75">
      <c r="K172" s="30"/>
    </row>
    <row r="173" ht="12.75">
      <c r="K173" s="30"/>
    </row>
    <row r="174" ht="12.75">
      <c r="K174" s="30"/>
    </row>
    <row r="175" ht="12.75">
      <c r="K175" s="30"/>
    </row>
    <row r="176" ht="12.75">
      <c r="K176" s="30"/>
    </row>
    <row r="177" ht="12.75">
      <c r="K177" s="30"/>
    </row>
    <row r="178" ht="12.75">
      <c r="K178" s="30"/>
    </row>
    <row r="179" ht="12.75">
      <c r="K179" s="30"/>
    </row>
    <row r="180" ht="12.75">
      <c r="K180" s="30"/>
    </row>
    <row r="181" ht="12.75">
      <c r="K181" s="30"/>
    </row>
    <row r="182" ht="12.75">
      <c r="K182" s="30"/>
    </row>
    <row r="183" ht="12.75">
      <c r="K183" s="30"/>
    </row>
    <row r="184" ht="12.75">
      <c r="K184" s="30"/>
    </row>
    <row r="185" ht="12.75">
      <c r="K185" s="30"/>
    </row>
    <row r="186" ht="12.75">
      <c r="K186" s="30"/>
    </row>
    <row r="187" ht="12.75">
      <c r="K187" s="30"/>
    </row>
    <row r="188" ht="12.75">
      <c r="K188" s="30"/>
    </row>
    <row r="189" ht="12.75">
      <c r="K189" s="30"/>
    </row>
    <row r="190" ht="12.75">
      <c r="K190" s="30"/>
    </row>
    <row r="191" ht="12.75">
      <c r="K191" s="30"/>
    </row>
    <row r="192" ht="12.75">
      <c r="K192" s="30"/>
    </row>
    <row r="193" ht="12.75">
      <c r="K193" s="30"/>
    </row>
    <row r="194" ht="12.75">
      <c r="K194" s="30"/>
    </row>
    <row r="195" ht="12.75">
      <c r="K195" s="30"/>
    </row>
    <row r="196" ht="12.75">
      <c r="K196" s="30"/>
    </row>
    <row r="197" ht="12.75">
      <c r="K197" s="30"/>
    </row>
    <row r="198" ht="12.75">
      <c r="K198" s="30"/>
    </row>
    <row r="199" ht="12.75">
      <c r="K199" s="30"/>
    </row>
    <row r="200" ht="12.75">
      <c r="K200" s="30"/>
    </row>
    <row r="201" ht="12.75">
      <c r="K201" s="30"/>
    </row>
    <row r="202" ht="12.75">
      <c r="K202" s="30"/>
    </row>
    <row r="203" ht="12.75">
      <c r="K203" s="30"/>
    </row>
    <row r="204" ht="12.75">
      <c r="K204" s="30"/>
    </row>
    <row r="205" ht="12.75">
      <c r="K205" s="30"/>
    </row>
    <row r="206" ht="12.75">
      <c r="K206" s="30"/>
    </row>
    <row r="207" ht="12.75">
      <c r="K207" s="30"/>
    </row>
    <row r="208" ht="12.75">
      <c r="K208" s="30"/>
    </row>
    <row r="209" ht="12.75">
      <c r="K209" s="30"/>
    </row>
    <row r="210" ht="12.75">
      <c r="K210" s="30"/>
    </row>
    <row r="211" ht="12.75">
      <c r="K211" s="30"/>
    </row>
    <row r="212" ht="12.75">
      <c r="K212" s="30"/>
    </row>
    <row r="213" ht="12.75">
      <c r="K213" s="30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ht="12.75">
      <c r="K219" s="30"/>
    </row>
    <row r="220" ht="12.75">
      <c r="K220" s="30"/>
    </row>
    <row r="221" ht="12.75">
      <c r="K221" s="30"/>
    </row>
    <row r="222" ht="12.75">
      <c r="K222" s="30"/>
    </row>
    <row r="223" ht="12.75">
      <c r="K223" s="30"/>
    </row>
    <row r="224" ht="12.75">
      <c r="K224" s="30"/>
    </row>
    <row r="225" ht="12.75">
      <c r="K225" s="30"/>
    </row>
    <row r="226" ht="12.75">
      <c r="K226" s="30"/>
    </row>
    <row r="227" ht="12.75">
      <c r="K227" s="30"/>
    </row>
    <row r="228" ht="12.75">
      <c r="K228" s="30"/>
    </row>
    <row r="229" ht="12.75">
      <c r="K229" s="30"/>
    </row>
    <row r="230" ht="12.75">
      <c r="K230" s="30"/>
    </row>
    <row r="231" ht="12.75">
      <c r="K231" s="30"/>
    </row>
    <row r="232" ht="12.75">
      <c r="K232" s="30"/>
    </row>
    <row r="233" ht="12.75">
      <c r="K233" s="30"/>
    </row>
    <row r="234" ht="12.75">
      <c r="K234" s="30"/>
    </row>
    <row r="235" ht="12.75">
      <c r="K235" s="30"/>
    </row>
    <row r="236" ht="12.75">
      <c r="K236" s="30"/>
    </row>
    <row r="237" ht="12.75">
      <c r="K237" s="30"/>
    </row>
    <row r="238" ht="12.75">
      <c r="K238" s="30"/>
    </row>
    <row r="239" ht="12.75">
      <c r="K239" s="30"/>
    </row>
    <row r="240" ht="12.75">
      <c r="K240" s="30"/>
    </row>
    <row r="241" ht="12.75">
      <c r="K241" s="30"/>
    </row>
    <row r="242" ht="12.75">
      <c r="K242" s="30"/>
    </row>
    <row r="243" ht="12.75">
      <c r="K243" s="30"/>
    </row>
    <row r="244" ht="12.75">
      <c r="K244" s="30"/>
    </row>
    <row r="245" ht="12.75">
      <c r="K245" s="30"/>
    </row>
    <row r="246" ht="12.75">
      <c r="K246" s="30"/>
    </row>
    <row r="247" ht="12.75">
      <c r="K247" s="30"/>
    </row>
    <row r="248" ht="12.75">
      <c r="K248" s="30"/>
    </row>
    <row r="249" ht="12.75">
      <c r="K249" s="30"/>
    </row>
    <row r="250" ht="12.75">
      <c r="K250" s="30"/>
    </row>
    <row r="251" ht="12.75">
      <c r="K251" s="30"/>
    </row>
    <row r="252" ht="12.75">
      <c r="K252" s="30"/>
    </row>
    <row r="253" ht="12.75">
      <c r="K253" s="30"/>
    </row>
    <row r="254" ht="12.75">
      <c r="K254" s="30"/>
    </row>
    <row r="255" ht="12.75">
      <c r="K255" s="30"/>
    </row>
    <row r="256" ht="12.75">
      <c r="K256" s="30"/>
    </row>
    <row r="257" ht="12.75">
      <c r="K257" s="30"/>
    </row>
    <row r="258" ht="12.75">
      <c r="K258" s="30"/>
    </row>
    <row r="259" ht="12.75">
      <c r="K259" s="30"/>
    </row>
    <row r="260" ht="12.75">
      <c r="K260" s="30"/>
    </row>
    <row r="261" ht="12.75">
      <c r="K261" s="30"/>
    </row>
    <row r="262" ht="12.75">
      <c r="K262" s="30"/>
    </row>
    <row r="263" ht="12.75">
      <c r="K263" s="30"/>
    </row>
    <row r="264" ht="12.75">
      <c r="K264" s="30"/>
    </row>
    <row r="265" ht="12.75">
      <c r="K265" s="30"/>
    </row>
    <row r="266" ht="12.75">
      <c r="K266" s="30"/>
    </row>
    <row r="267" ht="12.75">
      <c r="K267" s="30"/>
    </row>
    <row r="268" ht="12.75">
      <c r="K268" s="30"/>
    </row>
    <row r="269" ht="12.75">
      <c r="K269" s="30"/>
    </row>
    <row r="270" ht="12.75">
      <c r="K270" s="30"/>
    </row>
    <row r="271" ht="12.75">
      <c r="K271" s="30"/>
    </row>
    <row r="272" ht="12.75">
      <c r="K272" s="30"/>
    </row>
    <row r="273" ht="12.75">
      <c r="K273" s="30"/>
    </row>
    <row r="274" ht="12.75">
      <c r="K274" s="30"/>
    </row>
    <row r="275" ht="12.75">
      <c r="K275" s="30"/>
    </row>
    <row r="276" ht="12.75">
      <c r="K276" s="30"/>
    </row>
    <row r="277" ht="12.75">
      <c r="K277" s="30"/>
    </row>
    <row r="278" ht="12.75">
      <c r="K278" s="30"/>
    </row>
    <row r="279" ht="12.75">
      <c r="K279" s="30"/>
    </row>
    <row r="280" ht="12.75">
      <c r="K280" s="30"/>
    </row>
    <row r="281" ht="12.75">
      <c r="K281" s="30"/>
    </row>
    <row r="282" ht="12.75">
      <c r="K282" s="30"/>
    </row>
    <row r="283" ht="12.75">
      <c r="K283" s="30"/>
    </row>
    <row r="284" ht="12.75">
      <c r="K284" s="30"/>
    </row>
    <row r="285" ht="12.75">
      <c r="K285" s="30"/>
    </row>
    <row r="286" ht="12.75">
      <c r="K286" s="30"/>
    </row>
    <row r="287" ht="12.75">
      <c r="K287" s="30"/>
    </row>
    <row r="288" ht="12.75">
      <c r="K288" s="30"/>
    </row>
    <row r="289" ht="12.75">
      <c r="K289" s="30"/>
    </row>
    <row r="290" ht="12.75">
      <c r="K290" s="30"/>
    </row>
    <row r="291" ht="12.75">
      <c r="K291" s="30"/>
    </row>
    <row r="292" ht="12.75">
      <c r="K292" s="30"/>
    </row>
    <row r="293" ht="12.75">
      <c r="K293" s="30"/>
    </row>
    <row r="294" ht="12.75">
      <c r="K294" s="30"/>
    </row>
    <row r="295" ht="12.75">
      <c r="K295" s="30"/>
    </row>
    <row r="296" ht="12.75">
      <c r="K296" s="30"/>
    </row>
    <row r="297" ht="12.75">
      <c r="K297" s="30"/>
    </row>
    <row r="298" ht="12.75">
      <c r="K298" s="30"/>
    </row>
    <row r="299" ht="12.75">
      <c r="K299" s="30"/>
    </row>
    <row r="300" ht="12.75">
      <c r="K300" s="30"/>
    </row>
    <row r="301" ht="12.75">
      <c r="K301" s="30"/>
    </row>
    <row r="302" ht="12.75">
      <c r="K302" s="30"/>
    </row>
    <row r="303" ht="12.75">
      <c r="K303" s="30"/>
    </row>
    <row r="304" ht="12.75">
      <c r="K304" s="30"/>
    </row>
    <row r="305" ht="12.75">
      <c r="K305" s="30"/>
    </row>
    <row r="306" ht="12.75">
      <c r="K306" s="30"/>
    </row>
    <row r="307" ht="12.75">
      <c r="K307" s="30"/>
    </row>
    <row r="308" ht="12.75">
      <c r="K308" s="30"/>
    </row>
    <row r="309" ht="12.75">
      <c r="K309" s="30"/>
    </row>
    <row r="310" ht="12.75">
      <c r="K310" s="30"/>
    </row>
    <row r="311" ht="12.75">
      <c r="K311" s="30"/>
    </row>
    <row r="312" ht="12.75">
      <c r="K312" s="30"/>
    </row>
    <row r="313" ht="12.75">
      <c r="K313" s="30"/>
    </row>
    <row r="314" ht="12.75">
      <c r="K314" s="30"/>
    </row>
    <row r="315" ht="12.75">
      <c r="K315" s="30"/>
    </row>
    <row r="316" ht="12.75">
      <c r="K316" s="30"/>
    </row>
    <row r="317" ht="12.75">
      <c r="K317" s="30"/>
    </row>
    <row r="318" ht="12.75">
      <c r="K318" s="30"/>
    </row>
    <row r="319" ht="12.75">
      <c r="K319" s="30"/>
    </row>
    <row r="320" ht="12.75">
      <c r="K320" s="30"/>
    </row>
    <row r="321" ht="12.75">
      <c r="K321" s="30"/>
    </row>
    <row r="322" ht="12.75">
      <c r="K322" s="30"/>
    </row>
    <row r="323" ht="12.75">
      <c r="K323" s="30"/>
    </row>
    <row r="324" ht="12.75">
      <c r="K324" s="30"/>
    </row>
    <row r="325" ht="12.75">
      <c r="K325" s="30"/>
    </row>
    <row r="326" ht="12.75">
      <c r="K326" s="30"/>
    </row>
    <row r="327" ht="12.75">
      <c r="K327" s="30"/>
    </row>
    <row r="328" ht="12.75">
      <c r="K328" s="30"/>
    </row>
    <row r="329" ht="12.75">
      <c r="K329" s="30"/>
    </row>
    <row r="330" ht="12.75">
      <c r="K330" s="30"/>
    </row>
    <row r="331" ht="12.75">
      <c r="K331" s="30"/>
    </row>
    <row r="332" ht="12.75">
      <c r="K332" s="30"/>
    </row>
    <row r="333" ht="12.75">
      <c r="K333" s="30"/>
    </row>
    <row r="334" ht="12.75">
      <c r="K334" s="30"/>
    </row>
    <row r="335" ht="12.75">
      <c r="K335" s="30"/>
    </row>
    <row r="336" ht="12.75">
      <c r="K336" s="30"/>
    </row>
    <row r="337" ht="12.75">
      <c r="K337" s="30"/>
    </row>
    <row r="338" ht="12.75">
      <c r="K338" s="30"/>
    </row>
    <row r="339" ht="12.75">
      <c r="K339" s="30"/>
    </row>
    <row r="340" ht="12.75">
      <c r="K340" s="30"/>
    </row>
    <row r="341" ht="12.75">
      <c r="K341" s="30"/>
    </row>
    <row r="342" ht="12.75">
      <c r="K342" s="30"/>
    </row>
    <row r="343" ht="12.75">
      <c r="K343" s="30"/>
    </row>
    <row r="344" ht="12.75">
      <c r="K344" s="30"/>
    </row>
    <row r="345" ht="12.75">
      <c r="K345" s="30"/>
    </row>
    <row r="346" ht="12.75">
      <c r="K346" s="30"/>
    </row>
    <row r="347" ht="12.75">
      <c r="K347" s="30"/>
    </row>
    <row r="348" ht="12.75">
      <c r="K348" s="30"/>
    </row>
    <row r="349" ht="12.75">
      <c r="K349" s="30"/>
    </row>
    <row r="350" ht="12.75">
      <c r="K350" s="30"/>
    </row>
    <row r="351" ht="12.75">
      <c r="K351" s="30"/>
    </row>
    <row r="352" ht="12.75">
      <c r="K352" s="30"/>
    </row>
    <row r="353" ht="12.75">
      <c r="K353" s="30"/>
    </row>
    <row r="354" ht="12.75">
      <c r="K354" s="30"/>
    </row>
    <row r="355" ht="12.75">
      <c r="K355" s="30"/>
    </row>
    <row r="356" ht="12.75">
      <c r="K356" s="30"/>
    </row>
    <row r="357" ht="12.75">
      <c r="K357" s="30"/>
    </row>
    <row r="358" ht="12.75">
      <c r="K358" s="30"/>
    </row>
    <row r="359" ht="12.75">
      <c r="K359" s="30"/>
    </row>
    <row r="360" ht="12.75">
      <c r="K360" s="30"/>
    </row>
    <row r="361" ht="12.75">
      <c r="K361" s="30"/>
    </row>
    <row r="362" ht="12.75">
      <c r="K362" s="30"/>
    </row>
    <row r="363" ht="12.75">
      <c r="K363" s="30"/>
    </row>
    <row r="364" ht="12.75">
      <c r="K364" s="30"/>
    </row>
    <row r="365" ht="12.75">
      <c r="K365" s="30"/>
    </row>
    <row r="366" ht="12.75">
      <c r="K366" s="30"/>
    </row>
    <row r="367" ht="12.75">
      <c r="K367" s="30"/>
    </row>
    <row r="368" ht="12.75">
      <c r="K368" s="30"/>
    </row>
    <row r="369" ht="12.75">
      <c r="K369" s="30"/>
    </row>
    <row r="370" ht="12.75">
      <c r="K370" s="30"/>
    </row>
    <row r="371" ht="12.75">
      <c r="K371" s="30"/>
    </row>
    <row r="372" ht="12.75">
      <c r="K372" s="30"/>
    </row>
    <row r="373" ht="12.75">
      <c r="K373" s="30"/>
    </row>
    <row r="374" ht="12.75">
      <c r="K374" s="30"/>
    </row>
    <row r="375" ht="12.75">
      <c r="K375" s="30"/>
    </row>
    <row r="376" ht="12.75">
      <c r="K376" s="30"/>
    </row>
    <row r="377" ht="12.75">
      <c r="K377" s="30"/>
    </row>
    <row r="378" ht="12.75">
      <c r="K378" s="30"/>
    </row>
    <row r="379" ht="12.75">
      <c r="K379" s="30"/>
    </row>
    <row r="380" ht="12.75">
      <c r="K380" s="30"/>
    </row>
    <row r="381" ht="12.75">
      <c r="K381" s="30"/>
    </row>
    <row r="382" ht="12.75">
      <c r="K382" s="30"/>
    </row>
    <row r="383" ht="12.75">
      <c r="K383" s="30"/>
    </row>
    <row r="384" ht="12.75">
      <c r="K384" s="30"/>
    </row>
    <row r="385" ht="12.75">
      <c r="K385" s="30"/>
    </row>
    <row r="386" ht="12.75">
      <c r="K386" s="30"/>
    </row>
    <row r="387" ht="12.75">
      <c r="K387" s="30"/>
    </row>
    <row r="388" ht="12.75">
      <c r="K388" s="30"/>
    </row>
    <row r="389" ht="12.75">
      <c r="K389" s="30"/>
    </row>
    <row r="390" ht="12.75">
      <c r="K390" s="30"/>
    </row>
    <row r="391" ht="12.75">
      <c r="K391" s="30"/>
    </row>
    <row r="392" ht="12.75">
      <c r="K392" s="30"/>
    </row>
    <row r="393" ht="12.75">
      <c r="K393" s="30"/>
    </row>
    <row r="394" ht="12.75">
      <c r="K394" s="30"/>
    </row>
    <row r="395" ht="12.75">
      <c r="K395" s="30"/>
    </row>
    <row r="396" ht="12.75">
      <c r="K396" s="30"/>
    </row>
    <row r="397" ht="12.75">
      <c r="K397" s="30"/>
    </row>
    <row r="398" ht="12.75">
      <c r="K398" s="30"/>
    </row>
    <row r="399" ht="12.75">
      <c r="K399" s="30"/>
    </row>
    <row r="400" ht="12.75">
      <c r="K400" s="30"/>
    </row>
    <row r="401" ht="12.75">
      <c r="K401" s="30"/>
    </row>
    <row r="402" ht="12.75">
      <c r="K402" s="30"/>
    </row>
    <row r="403" ht="12.75">
      <c r="K403" s="30"/>
    </row>
    <row r="404" ht="12.75">
      <c r="K404" s="30"/>
    </row>
    <row r="405" ht="12.75">
      <c r="K405" s="30"/>
    </row>
    <row r="406" ht="12.75">
      <c r="K406" s="30"/>
    </row>
    <row r="407" ht="12.75">
      <c r="K407" s="30"/>
    </row>
    <row r="408" ht="12.75">
      <c r="K408" s="30"/>
    </row>
    <row r="409" ht="12.75">
      <c r="K409" s="30"/>
    </row>
    <row r="410" ht="12.75">
      <c r="K410" s="30"/>
    </row>
    <row r="411" ht="12.75">
      <c r="K411" s="30"/>
    </row>
    <row r="412" ht="12.75">
      <c r="K412" s="30"/>
    </row>
    <row r="413" ht="12.75">
      <c r="K413" s="30"/>
    </row>
    <row r="414" ht="12.75">
      <c r="K414" s="30"/>
    </row>
    <row r="415" ht="12.75">
      <c r="K415" s="30"/>
    </row>
    <row r="416" ht="12.75">
      <c r="K416" s="30"/>
    </row>
    <row r="417" ht="12.75">
      <c r="K417" s="30"/>
    </row>
    <row r="418" ht="12.75">
      <c r="K418" s="30"/>
    </row>
    <row r="419" ht="12.75">
      <c r="K419" s="30"/>
    </row>
    <row r="420" ht="12.75">
      <c r="K420" s="30"/>
    </row>
    <row r="421" ht="12.75">
      <c r="K421" s="30"/>
    </row>
    <row r="422" ht="12.75">
      <c r="K422" s="30"/>
    </row>
    <row r="423" ht="12.75">
      <c r="K423" s="30"/>
    </row>
    <row r="424" ht="12.75">
      <c r="K424" s="30"/>
    </row>
    <row r="425" ht="12.75">
      <c r="K425" s="30"/>
    </row>
    <row r="426" ht="12.75">
      <c r="K426" s="30"/>
    </row>
    <row r="427" ht="12.75">
      <c r="K427" s="30"/>
    </row>
    <row r="428" ht="12.75">
      <c r="K428" s="30"/>
    </row>
    <row r="429" ht="12.75">
      <c r="K429" s="30"/>
    </row>
    <row r="430" ht="12.75">
      <c r="K430" s="30"/>
    </row>
    <row r="431" ht="12.75">
      <c r="K431" s="30"/>
    </row>
    <row r="432" ht="12.75">
      <c r="K432" s="30"/>
    </row>
    <row r="433" ht="12.75">
      <c r="K433" s="30"/>
    </row>
    <row r="434" ht="12.75">
      <c r="K434" s="30"/>
    </row>
    <row r="435" ht="12.75">
      <c r="K435" s="30"/>
    </row>
    <row r="436" ht="12.75">
      <c r="K436" s="30"/>
    </row>
    <row r="437" ht="12.75">
      <c r="K437" s="30"/>
    </row>
    <row r="438" ht="12.75">
      <c r="K438" s="30"/>
    </row>
    <row r="439" ht="12.75">
      <c r="K439" s="30"/>
    </row>
    <row r="440" ht="12.75">
      <c r="K440" s="30"/>
    </row>
    <row r="441" ht="12.75">
      <c r="K441" s="30"/>
    </row>
    <row r="442" ht="12.75">
      <c r="K442" s="30"/>
    </row>
    <row r="443" ht="12.75">
      <c r="K443" s="30"/>
    </row>
    <row r="444" ht="12.75">
      <c r="K444" s="30"/>
    </row>
    <row r="445" ht="12.75">
      <c r="K445" s="30"/>
    </row>
    <row r="446" ht="12.75">
      <c r="K446" s="30"/>
    </row>
    <row r="447" ht="12.75">
      <c r="K447" s="30"/>
    </row>
    <row r="448" ht="12.75">
      <c r="K448" s="30"/>
    </row>
    <row r="449" ht="12.75">
      <c r="K449" s="30"/>
    </row>
    <row r="450" ht="12.75">
      <c r="K450" s="30"/>
    </row>
    <row r="451" ht="12.75">
      <c r="K451" s="30"/>
    </row>
    <row r="452" ht="12.75">
      <c r="K452" s="30"/>
    </row>
    <row r="453" ht="12.75">
      <c r="K453" s="30"/>
    </row>
    <row r="454" ht="12.75">
      <c r="K454" s="30"/>
    </row>
    <row r="455" ht="12.75">
      <c r="K455" s="30"/>
    </row>
    <row r="456" ht="12.75">
      <c r="K456" s="30"/>
    </row>
    <row r="457" ht="12.75">
      <c r="K457" s="30"/>
    </row>
    <row r="458" ht="12.75">
      <c r="K458" s="30"/>
    </row>
    <row r="459" ht="12.75">
      <c r="K459" s="30"/>
    </row>
    <row r="460" ht="12.75">
      <c r="K460" s="30"/>
    </row>
    <row r="461" ht="12.75">
      <c r="K461" s="30"/>
    </row>
    <row r="462" ht="12.75">
      <c r="K462" s="30"/>
    </row>
    <row r="463" ht="12.75">
      <c r="K463" s="30"/>
    </row>
    <row r="464" ht="12.75">
      <c r="K464" s="30"/>
    </row>
    <row r="465" ht="12.75">
      <c r="K465" s="30"/>
    </row>
    <row r="466" ht="12.75">
      <c r="K466" s="30"/>
    </row>
    <row r="467" ht="12.75">
      <c r="K467" s="30"/>
    </row>
    <row r="468" ht="12.75">
      <c r="K468" s="30"/>
    </row>
    <row r="469" ht="12.75">
      <c r="K469" s="30"/>
    </row>
    <row r="470" ht="12.75">
      <c r="K470" s="30"/>
    </row>
    <row r="471" ht="12.75">
      <c r="K471" s="30"/>
    </row>
    <row r="472" ht="12.75">
      <c r="K472" s="30"/>
    </row>
    <row r="473" ht="12.75">
      <c r="K473" s="30"/>
    </row>
    <row r="474" ht="12.75">
      <c r="K474" s="30"/>
    </row>
    <row r="475" ht="12.75">
      <c r="K475" s="30"/>
    </row>
    <row r="476" ht="12.75">
      <c r="K476" s="30"/>
    </row>
    <row r="477" ht="12.75">
      <c r="K477" s="30"/>
    </row>
    <row r="478" ht="12.75">
      <c r="K478" s="30"/>
    </row>
    <row r="479" ht="12.75">
      <c r="K479" s="30"/>
    </row>
    <row r="480" ht="12.75">
      <c r="K480" s="30"/>
    </row>
    <row r="481" ht="12.75">
      <c r="K481" s="30"/>
    </row>
  </sheetData>
  <sheetProtection/>
  <mergeCells count="2">
    <mergeCell ref="A4:A5"/>
    <mergeCell ref="B4:B5"/>
  </mergeCells>
  <printOptions/>
  <pageMargins left="0.5511811023622047" right="0.1968503937007874" top="0.5511811023622047" bottom="0.5511811023622047" header="0.2755905511811024" footer="0.2755905511811024"/>
  <pageSetup fitToWidth="2" fitToHeight="1" horizontalDpi="300" verticalDpi="300" orientation="landscape" paperSize="9" scale="5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Radela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Janáková Ľubica</dc:creator>
  <cp:keywords/>
  <dc:description/>
  <cp:lastModifiedBy>luba.janakova</cp:lastModifiedBy>
  <cp:lastPrinted>2016-05-03T09:30:12Z</cp:lastPrinted>
  <dcterms:created xsi:type="dcterms:W3CDTF">2005-04-28T07:56:21Z</dcterms:created>
  <dcterms:modified xsi:type="dcterms:W3CDTF">2019-04-29T09:48:41Z</dcterms:modified>
  <cp:category/>
  <cp:version/>
  <cp:contentType/>
  <cp:contentStatus/>
</cp:coreProperties>
</file>