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firstSheet="4" activeTab="4"/>
  </bookViews>
  <sheets>
    <sheet name="PodielyIntervaly" sheetId="1" state="veryHidden" r:id="rId1"/>
    <sheet name="VazbyUplnost" sheetId="2" state="veryHidden" r:id="rId2"/>
    <sheet name="MVazby" sheetId="3" state="veryHidden" r:id="rId3"/>
    <sheet name="Vazby" sheetId="4" state="veryHidden" r:id="rId4"/>
    <sheet name="Identifikacia" sheetId="5" r:id="rId5"/>
    <sheet name="310" sheetId="6" r:id="rId6"/>
    <sheet name="320" sheetId="7" r:id="rId7"/>
    <sheet name="399" sheetId="8" r:id="rId8"/>
    <sheet name="Data" sheetId="9" state="veryHidden" r:id="rId9"/>
    <sheet name="Okresy" sheetId="10" r:id="rId10"/>
    <sheet name="ODVCisKP" sheetId="11" state="veryHidden" r:id="rId11"/>
    <sheet name="Podpis" sheetId="12" r:id="rId12"/>
  </sheets>
  <externalReferences>
    <externalReference r:id="rId15"/>
  </externalReferences>
  <definedNames>
    <definedName name="CislKap">#REF!</definedName>
    <definedName name="CislOkresNazov">'Okresy'!$A$1</definedName>
    <definedName name="CisOdboryList">#REF!</definedName>
    <definedName name="CisOdboryNazov">#REF!</definedName>
    <definedName name="CisOkrCisloList">'Okresy'!$B$2:$B$81</definedName>
    <definedName name="CisOkrNazov">'Okresy'!$A$1</definedName>
    <definedName name="CsiOdboryNazov">#REF!</definedName>
    <definedName name="ChybyVazieb">'Identifikacia'!$A$16</definedName>
    <definedName name="ChybyVaziebNadpis">'Identifikacia'!$A$16:$G$16</definedName>
    <definedName name="IdentDICO">'Identifikacia'!#REF!</definedName>
    <definedName name="IdentICO">'Identifikacia'!$B$1</definedName>
    <definedName name="IdentKap">#REF!</definedName>
    <definedName name="IdentKOD1">'Identifikacia'!$B$5</definedName>
    <definedName name="IdentKOD10">'Identifikacia'!$F$7</definedName>
    <definedName name="IdentKOD2">'Identifikacia'!$B$6</definedName>
    <definedName name="IdentKOD3">'Identifikacia'!$B$7</definedName>
    <definedName name="IdentKOD4">'Identifikacia'!$B$8</definedName>
    <definedName name="IdentKOD5">'Identifikacia'!$D$5</definedName>
    <definedName name="IdentKOD6">'Identifikacia'!$D$6</definedName>
    <definedName name="IdentKOD7">'Identifikacia'!$D$7</definedName>
    <definedName name="IdentKOD8">'Identifikacia'!$F$5</definedName>
    <definedName name="IdentKOD9">'Identifikacia'!$F$6</definedName>
    <definedName name="IdentKontakt">'Identifikacia'!$B$10</definedName>
    <definedName name="IdentNazov">'Identifikacia'!$B$2</definedName>
    <definedName name="IdentObec">'Identifikacia'!$E$3</definedName>
    <definedName name="IdentOkresKod">'Identifikacia'!$B$4</definedName>
    <definedName name="IdentPotrKod">'Identifikacia'!#REF!</definedName>
    <definedName name="IdentPSC">'Identifikacia'!$H$3</definedName>
    <definedName name="IdentRegC">'Identifikacia'!#REF!</definedName>
    <definedName name="IdentRegCislo">'Identifikacia'!$F$4</definedName>
    <definedName name="IdentTelefon">'Identifikacia'!$B$11</definedName>
    <definedName name="IdentUct">'Identifikacia'!#REF!</definedName>
    <definedName name="IdentUlica">'Identifikacia'!$B$3</definedName>
    <definedName name="Jednotka">#REF!</definedName>
    <definedName name="KOD10" localSheetId="4">"IdentKOD10"</definedName>
    <definedName name="KOD10">'Identifikacia'!$F$7</definedName>
    <definedName name="MVazbyData">'MVazby'!$A$1:$I$4</definedName>
    <definedName name="MVazbyOdd1">'MVazby'!$A$1</definedName>
    <definedName name="MVazbyOdd2">'MVazby'!$E$1</definedName>
    <definedName name="MVazbyRetazec">'MVazby'!$F$1</definedName>
    <definedName name="MVazbyStl1">'MVazby'!$C$1</definedName>
    <definedName name="MVazbyStl2">'MVazby'!$G$1</definedName>
    <definedName name="MVazbyText1">'MVazby'!$H$1</definedName>
    <definedName name="MVazbyText2">'MVazby'!$I$1</definedName>
    <definedName name="MVazbyVyslRiad">'MVazby'!$B$1</definedName>
    <definedName name="MVazbyZnam">'MVazby'!$D$1</definedName>
    <definedName name="NavzovKap">#REF!</definedName>
    <definedName name="NazovKap">#REF!</definedName>
    <definedName name="NevyplVykaz">'Identifikacia'!$A$15</definedName>
    <definedName name="podielyDelenec">'PodielyIntervaly'!$A$1</definedName>
    <definedName name="podielyDelitel">'PodielyIntervaly'!$B$1</definedName>
    <definedName name="podielyMaxHodn">'PodielyIntervaly'!$D$1</definedName>
    <definedName name="podielyMinHodn">'PodielyIntervaly'!$C$1</definedName>
    <definedName name="podielyText1">'PodielyIntervaly'!$E$1</definedName>
    <definedName name="_xlnm.Print_Area" localSheetId="5">'310'!$A:$F</definedName>
    <definedName name="_xlnm.Print_Area" localSheetId="6">'320'!$A:$F</definedName>
    <definedName name="_xlnm.Print_Area" localSheetId="7">'399'!$A:$F</definedName>
    <definedName name="_xlnm.Print_Titles" localSheetId="5">'310'!$1:$6</definedName>
    <definedName name="_xlnm.Print_Titles" localSheetId="6">'320'!$1:$6</definedName>
    <definedName name="_xlnm.Print_Titles" localSheetId="7">'399'!$1:$6</definedName>
    <definedName name="_xlnm.Print_Titles" localSheetId="11">'Podpis'!$1:$3</definedName>
    <definedName name="R31000011">'310'!$C$7</definedName>
    <definedName name="R31000021">'310'!$C$8</definedName>
    <definedName name="R31000031">'310'!$C$9</definedName>
    <definedName name="R31000041">'310'!$C$10</definedName>
    <definedName name="R31000051">'310'!$C$11</definedName>
    <definedName name="R31000061">'310'!$C$12</definedName>
    <definedName name="R31000071">'310'!$C$13</definedName>
    <definedName name="R31000081">'310'!$C$14</definedName>
    <definedName name="R31000091">'310'!$C$15</definedName>
    <definedName name="R31000101">'310'!$C$16</definedName>
    <definedName name="R31000111">'310'!$C$17</definedName>
    <definedName name="R31000121">'310'!$C$18</definedName>
    <definedName name="R32000011">'320'!$C$7</definedName>
    <definedName name="R32000012">'320'!$D$7</definedName>
    <definedName name="R32000021">'320'!$C$8</definedName>
    <definedName name="R32000022">'320'!$D$8</definedName>
    <definedName name="R32000031">'320'!$C$9</definedName>
    <definedName name="R32000032">'320'!$D$9</definedName>
    <definedName name="R32000041">'320'!$C$10</definedName>
    <definedName name="R32000042">'320'!$D$10</definedName>
    <definedName name="R32000051">'320'!$C$11</definedName>
    <definedName name="R32000052">'320'!$D$11</definedName>
    <definedName name="R32000061">'320'!$C$12</definedName>
    <definedName name="R32000062">'320'!$D$12</definedName>
    <definedName name="R32000071">'320'!$C$13</definedName>
    <definedName name="R32000072">'320'!$D$13</definedName>
    <definedName name="R32000081">'320'!$C$14</definedName>
    <definedName name="R32000082">'320'!$D$14</definedName>
    <definedName name="R32000091">'320'!$C$15</definedName>
    <definedName name="R32000092">'320'!$D$15</definedName>
    <definedName name="R32000101">'320'!$C$16</definedName>
    <definedName name="R32000102">'320'!$D$16</definedName>
    <definedName name="R32000111">'320'!$C$17</definedName>
    <definedName name="R32000112">'320'!$D$17</definedName>
    <definedName name="R32000121">'320'!$C$18</definedName>
    <definedName name="R32000122">'320'!$D$18</definedName>
    <definedName name="R32000131">'320'!$C$19</definedName>
    <definedName name="R32000132">'320'!$D$19</definedName>
    <definedName name="R32000141">'320'!$C$20</definedName>
    <definedName name="R32000142">'320'!$D$20</definedName>
    <definedName name="R32000151">'320'!$C$21</definedName>
    <definedName name="R32000152">'320'!$D$21</definedName>
    <definedName name="R32000161">'320'!$C$22</definedName>
    <definedName name="R32000162">'320'!$D$22</definedName>
    <definedName name="R32000171">'320'!$C$23</definedName>
    <definedName name="R32000172">'320'!$D$23</definedName>
    <definedName name="R32000181">'320'!$C$24</definedName>
    <definedName name="R32000182">'320'!$D$24</definedName>
    <definedName name="R32000191">'320'!$C$25</definedName>
    <definedName name="R32000192">'320'!$D$25</definedName>
    <definedName name="R32000201">'320'!$C$26</definedName>
    <definedName name="R32000202">'320'!$D$26</definedName>
    <definedName name="R32000211">'320'!$C$27</definedName>
    <definedName name="R32000212">'320'!$D$27</definedName>
    <definedName name="R39920011">'399'!$D$7</definedName>
    <definedName name="R39920012">'399'!$E$7</definedName>
    <definedName name="R39920013">'399'!$F$7</definedName>
    <definedName name="R39920014">'399'!$G$7</definedName>
    <definedName name="R39920411">'399'!$D$8</definedName>
    <definedName name="R39920412">'399'!$E$8</definedName>
    <definedName name="R39920413">'399'!$F$8</definedName>
    <definedName name="R39920414">'399'!$G$8</definedName>
    <definedName name="R39920421">'399'!$D$9</definedName>
    <definedName name="R39920422">'399'!$E$9</definedName>
    <definedName name="R39920423">'399'!$F$9</definedName>
    <definedName name="R39920424">'399'!$G$9</definedName>
    <definedName name="R39920431">'399'!$D$10</definedName>
    <definedName name="R39920432">'399'!$E$10</definedName>
    <definedName name="R39920433">'399'!$F$10</definedName>
    <definedName name="R39920434">'399'!$G$10</definedName>
    <definedName name="R39920441">'399'!$D$11</definedName>
    <definedName name="R39920442">'399'!$E$11</definedName>
    <definedName name="R39920443">'399'!$F$11</definedName>
    <definedName name="R39920444">'399'!$G$11</definedName>
    <definedName name="R39920451">'399'!$D$12</definedName>
    <definedName name="R39920452">'399'!$E$12</definedName>
    <definedName name="R39920453">'399'!$F$12</definedName>
    <definedName name="R39920454">'399'!$G$12</definedName>
    <definedName name="R39920461">'399'!$D$13</definedName>
    <definedName name="R39920462">'399'!$E$13</definedName>
    <definedName name="R39920463">'399'!$F$13</definedName>
    <definedName name="R39920464">'399'!$G$13</definedName>
    <definedName name="R39920471">'399'!$D$14</definedName>
    <definedName name="R39920472">'399'!$E$14</definedName>
    <definedName name="R39920473">'399'!$F$14</definedName>
    <definedName name="R39920474">'399'!$G$14</definedName>
    <definedName name="R39920481">'399'!$D$15</definedName>
    <definedName name="R39920482">'399'!$E$15</definedName>
    <definedName name="R39920483">'399'!$F$15</definedName>
    <definedName name="R39920484">'399'!$G$15</definedName>
    <definedName name="R39921601">'399'!$D$16</definedName>
    <definedName name="R39921602">'399'!$E$16</definedName>
    <definedName name="R39921603">'399'!$F$16</definedName>
    <definedName name="R39921604">'399'!$G$16</definedName>
    <definedName name="R39921701">'399'!$D$17</definedName>
    <definedName name="R39921702">'399'!$E$17</definedName>
    <definedName name="R39921703">'399'!$F$17</definedName>
    <definedName name="R39921704">'399'!$G$17</definedName>
    <definedName name="R39923161">'399'!$D$18</definedName>
    <definedName name="R39923162">'399'!$E$18</definedName>
    <definedName name="R39923163">'399'!$F$18</definedName>
    <definedName name="R39923164">'399'!$G$18</definedName>
    <definedName name="R39923741">'399'!$D$19</definedName>
    <definedName name="R39923742">'399'!$E$19</definedName>
    <definedName name="R39923743">'399'!$F$19</definedName>
    <definedName name="R39923744">'399'!$G$19</definedName>
    <definedName name="R39923751">'399'!$D$20</definedName>
    <definedName name="R39923752">'399'!$E$20</definedName>
    <definedName name="R39923753">'399'!$F$20</definedName>
    <definedName name="R39923754">'399'!$G$20</definedName>
    <definedName name="R39923761">'399'!$D$21</definedName>
    <definedName name="R39923762">'399'!$E$21</definedName>
    <definedName name="R39923763">'399'!$F$21</definedName>
    <definedName name="R39923764">'399'!$G$21</definedName>
    <definedName name="R39924101">'399'!$D$22</definedName>
    <definedName name="R39924102">'399'!$E$22</definedName>
    <definedName name="R39924103">'399'!$F$22</definedName>
    <definedName name="R39924104">'399'!$G$22</definedName>
    <definedName name="R39924111">'399'!$D$23</definedName>
    <definedName name="R39924112">'399'!$E$23</definedName>
    <definedName name="R39924113">'399'!$F$23</definedName>
    <definedName name="R39924114">'399'!$G$23</definedName>
    <definedName name="R39925701">'399'!$D$24</definedName>
    <definedName name="R39925702">'399'!$E$24</definedName>
    <definedName name="R39925703">'399'!$F$24</definedName>
    <definedName name="R39925704">'399'!$G$24</definedName>
    <definedName name="R39930101">'399'!$D$25</definedName>
    <definedName name="R39930102">'399'!$E$25</definedName>
    <definedName name="R39930103">'399'!$F$25</definedName>
    <definedName name="R39930104">'399'!$G$25</definedName>
    <definedName name="R39930151">'399'!$D$26</definedName>
    <definedName name="R39930152">'399'!$E$26</definedName>
    <definedName name="R39930153">'399'!$F$26</definedName>
    <definedName name="R39930154">'399'!$G$26</definedName>
    <definedName name="R39930161">'399'!$D$27</definedName>
    <definedName name="R39930162">'399'!$E$27</definedName>
    <definedName name="R39930163">'399'!$F$27</definedName>
    <definedName name="R39930164">'399'!$G$27</definedName>
    <definedName name="R39930171">'399'!$D$28</definedName>
    <definedName name="R39930172">'399'!$E$28</definedName>
    <definedName name="R39930173">'399'!$F$28</definedName>
    <definedName name="R39930174">'399'!$G$28</definedName>
    <definedName name="R39930181">'399'!$D$29</definedName>
    <definedName name="R39930182">'399'!$E$29</definedName>
    <definedName name="R39930183">'399'!$F$29</definedName>
    <definedName name="R39930184">'399'!$G$29</definedName>
    <definedName name="R39930191">'399'!$D$30</definedName>
    <definedName name="R39930192">'399'!$E$30</definedName>
    <definedName name="R39930193">'399'!$F$30</definedName>
    <definedName name="R39930194">'399'!$G$30</definedName>
    <definedName name="R39930311">'399'!$D$31</definedName>
    <definedName name="R39930312">'399'!$E$31</definedName>
    <definedName name="R39930313">'399'!$F$31</definedName>
    <definedName name="R39930314">'399'!$G$31</definedName>
    <definedName name="R39930321">'399'!$D$32</definedName>
    <definedName name="R39930322">'399'!$E$32</definedName>
    <definedName name="R39930323">'399'!$F$32</definedName>
    <definedName name="R39930324">'399'!$G$32</definedName>
    <definedName name="R39930331">'399'!$D$33</definedName>
    <definedName name="R39930332">'399'!$E$33</definedName>
    <definedName name="R39930333">'399'!$F$33</definedName>
    <definedName name="R39930334">'399'!$G$33</definedName>
    <definedName name="R39930341">'399'!$D$34</definedName>
    <definedName name="R39930342">'399'!$E$34</definedName>
    <definedName name="R39930343">'399'!$F$34</definedName>
    <definedName name="R39930344">'399'!$G$34</definedName>
    <definedName name="R39930351">'399'!$D$35</definedName>
    <definedName name="R39930352">'399'!$E$35</definedName>
    <definedName name="R39930353">'399'!$F$35</definedName>
    <definedName name="R39930354">'399'!$G$35</definedName>
    <definedName name="R39930361">'399'!$D$36</definedName>
    <definedName name="R39930362">'399'!$E$36</definedName>
    <definedName name="R39930363">'399'!$F$36</definedName>
    <definedName name="R39930364">'399'!$G$36</definedName>
    <definedName name="R39930371">'399'!$D$37</definedName>
    <definedName name="R39930372">'399'!$E$37</definedName>
    <definedName name="R39930373">'399'!$F$37</definedName>
    <definedName name="R39930374">'399'!$G$37</definedName>
    <definedName name="R39930451">'399'!$D$38</definedName>
    <definedName name="R39930452">'399'!$E$38</definedName>
    <definedName name="R39930453">'399'!$F$38</definedName>
    <definedName name="R39930454">'399'!$G$38</definedName>
    <definedName name="R39930461">'399'!$D$39</definedName>
    <definedName name="R39930462">'399'!$E$39</definedName>
    <definedName name="R39930463">'399'!$F$39</definedName>
    <definedName name="R39930464">'399'!$G$39</definedName>
    <definedName name="R39930471">'399'!$D$40</definedName>
    <definedName name="R39930472">'399'!$E$40</definedName>
    <definedName name="R39930473">'399'!$F$40</definedName>
    <definedName name="R39930474">'399'!$G$40</definedName>
    <definedName name="R39930481">'399'!$D$41</definedName>
    <definedName name="R39930482">'399'!$E$41</definedName>
    <definedName name="R39930483">'399'!$F$41</definedName>
    <definedName name="R39930484">'399'!$G$41</definedName>
    <definedName name="R39930511">'399'!$D$42</definedName>
    <definedName name="R39930512">'399'!$E$42</definedName>
    <definedName name="R39930513">'399'!$F$42</definedName>
    <definedName name="R39930514">'399'!$G$42</definedName>
    <definedName name="R39930521">'399'!$D$43</definedName>
    <definedName name="R39930522">'399'!$E$43</definedName>
    <definedName name="R39930523">'399'!$F$43</definedName>
    <definedName name="R39930524">'399'!$G$43</definedName>
    <definedName name="R39930531">'399'!$D$44</definedName>
    <definedName name="R39930532">'399'!$E$44</definedName>
    <definedName name="R39930533">'399'!$F$44</definedName>
    <definedName name="R39930534">'399'!$G$44</definedName>
    <definedName name="R39930541">'399'!$D$45</definedName>
    <definedName name="R39930542">'399'!$E$45</definedName>
    <definedName name="R39930543">'399'!$F$45</definedName>
    <definedName name="R39930544">'399'!$G$45</definedName>
    <definedName name="R39930551">'399'!$D$46</definedName>
    <definedName name="R39930552">'399'!$E$46</definedName>
    <definedName name="R39930553">'399'!$F$46</definedName>
    <definedName name="R39930554">'399'!$G$46</definedName>
    <definedName name="R39930561">'399'!$D$47</definedName>
    <definedName name="R39930562">'399'!$E$47</definedName>
    <definedName name="R39930563">'399'!$F$47</definedName>
    <definedName name="R39930564">'399'!$G$47</definedName>
    <definedName name="R39930571">'399'!$D$48</definedName>
    <definedName name="R39930572">'399'!$E$48</definedName>
    <definedName name="R39930573">'399'!$F$48</definedName>
    <definedName name="R39930574">'399'!$G$48</definedName>
    <definedName name="R39930581">'399'!$D$49</definedName>
    <definedName name="R39930582">'399'!$E$49</definedName>
    <definedName name="R39930583">'399'!$F$49</definedName>
    <definedName name="R39930584">'399'!$G$49</definedName>
    <definedName name="R39930591">'399'!$D$50</definedName>
    <definedName name="R39930592">'399'!$E$50</definedName>
    <definedName name="R39930593">'399'!$F$50</definedName>
    <definedName name="R39930594">'399'!$G$50</definedName>
    <definedName name="R39930601">'399'!$D$51</definedName>
    <definedName name="R39930602">'399'!$E$51</definedName>
    <definedName name="R39930603">'399'!$F$51</definedName>
    <definedName name="R39930604">'399'!$G$51</definedName>
    <definedName name="R39930611">'399'!$D$52</definedName>
    <definedName name="R39930612">'399'!$E$52</definedName>
    <definedName name="R39930613">'399'!$F$52</definedName>
    <definedName name="R39930614">'399'!$G$52</definedName>
    <definedName name="R39930621">'399'!$D$53</definedName>
    <definedName name="R39930622">'399'!$E$53</definedName>
    <definedName name="R39930623">'399'!$F$53</definedName>
    <definedName name="R39930624">'399'!$G$53</definedName>
    <definedName name="R39931001">'399'!$D$54</definedName>
    <definedName name="R39931002">'399'!$E$54</definedName>
    <definedName name="R39931003">'399'!$F$54</definedName>
    <definedName name="R39931004">'399'!$G$54</definedName>
    <definedName name="R39931051">'399'!$D$55</definedName>
    <definedName name="R39931052">'399'!$E$55</definedName>
    <definedName name="R39931053">'399'!$F$55</definedName>
    <definedName name="R39931054">'399'!$G$55</definedName>
    <definedName name="R39931101">'399'!$D$56</definedName>
    <definedName name="R39931102">'399'!$E$56</definedName>
    <definedName name="R39931103">'399'!$F$56</definedName>
    <definedName name="R39931104">'399'!$G$56</definedName>
    <definedName name="R39931151">'399'!$D$57</definedName>
    <definedName name="R39931152">'399'!$E$57</definedName>
    <definedName name="R39931153">'399'!$F$57</definedName>
    <definedName name="R39931154">'399'!$G$57</definedName>
    <definedName name="R39931201">'399'!$D$58</definedName>
    <definedName name="R39931202">'399'!$E$58</definedName>
    <definedName name="R39931203">'399'!$F$58</definedName>
    <definedName name="R39931204">'399'!$G$58</definedName>
    <definedName name="R39931251">'399'!$D$59</definedName>
    <definedName name="R39931252">'399'!$E$59</definedName>
    <definedName name="R39931253">'399'!$F$59</definedName>
    <definedName name="R39931254">'399'!$G$59</definedName>
    <definedName name="R39931301">'399'!$D$60</definedName>
    <definedName name="R39931302">'399'!$E$60</definedName>
    <definedName name="R39931303">'399'!$F$60</definedName>
    <definedName name="R39931304">'399'!$G$60</definedName>
    <definedName name="R39931351">'399'!$D$61</definedName>
    <definedName name="R39931352">'399'!$E$61</definedName>
    <definedName name="R39931353">'399'!$F$61</definedName>
    <definedName name="R39931354">'399'!$G$61</definedName>
    <definedName name="R39931991">'399'!$D$62</definedName>
    <definedName name="R39931992">'399'!$E$62</definedName>
    <definedName name="R39931993">'399'!$F$62</definedName>
    <definedName name="R39931994">'399'!$G$62</definedName>
    <definedName name="R39947001">'399'!$D$63</definedName>
    <definedName name="R39947002">'399'!$E$63</definedName>
    <definedName name="R39947003">'399'!$F$63</definedName>
    <definedName name="R39947004">'399'!$G$63</definedName>
    <definedName name="R39947021">'399'!$D$64</definedName>
    <definedName name="R39947022">'399'!$E$64</definedName>
    <definedName name="R39947023">'399'!$F$64</definedName>
    <definedName name="R39947024">'399'!$G$64</definedName>
    <definedName name="R39947041">'399'!$D$65</definedName>
    <definedName name="R39947042">'399'!$E$65</definedName>
    <definedName name="R39947043">'399'!$F$65</definedName>
    <definedName name="R39947044">'399'!$G$65</definedName>
    <definedName name="R39947061">'399'!$D$66</definedName>
    <definedName name="R39947062">'399'!$E$66</definedName>
    <definedName name="R39947063">'399'!$F$66</definedName>
    <definedName name="R39947064">'399'!$G$66</definedName>
    <definedName name="R39947071">'399'!$D$67</definedName>
    <definedName name="R39947072">'399'!$E$67</definedName>
    <definedName name="R39947073">'399'!$F$67</definedName>
    <definedName name="R39947074">'399'!$G$67</definedName>
    <definedName name="R39947081">'399'!$D$68</definedName>
    <definedName name="R39947082">'399'!$E$68</definedName>
    <definedName name="R39947083">'399'!$F$68</definedName>
    <definedName name="R39947084">'399'!$G$68</definedName>
    <definedName name="R39947221">'399'!$D$69</definedName>
    <definedName name="R39947222">'399'!$E$69</definedName>
    <definedName name="R39947223">'399'!$F$69</definedName>
    <definedName name="R39947224">'399'!$G$69</definedName>
    <definedName name="R39947231">'399'!$D$70</definedName>
    <definedName name="R39947232">'399'!$E$70</definedName>
    <definedName name="R39947233">'399'!$F$70</definedName>
    <definedName name="R39947234">'399'!$G$70</definedName>
    <definedName name="R39947241">'399'!$D$71</definedName>
    <definedName name="R39947242">'399'!$E$71</definedName>
    <definedName name="R39947243">'399'!$F$71</definedName>
    <definedName name="R39947244">'399'!$G$71</definedName>
    <definedName name="R39947251">'399'!$D$72</definedName>
    <definedName name="R39947252">'399'!$E$72</definedName>
    <definedName name="R39947253">'399'!$F$72</definedName>
    <definedName name="R39947254">'399'!$G$72</definedName>
    <definedName name="R39947261">'399'!$D$73</definedName>
    <definedName name="R39947262">'399'!$E$73</definedName>
    <definedName name="R39947263">'399'!$F$73</definedName>
    <definedName name="R39947264">'399'!$G$73</definedName>
    <definedName name="R39947271">'399'!$D$74</definedName>
    <definedName name="R39947272">'399'!$E$74</definedName>
    <definedName name="R39947273">'399'!$F$74</definedName>
    <definedName name="R39947274">'399'!$G$74</definedName>
    <definedName name="R39947281">'399'!$D$75</definedName>
    <definedName name="R39947282">'399'!$E$75</definedName>
    <definedName name="R39947283">'399'!$F$75</definedName>
    <definedName name="R39947284">'399'!$G$75</definedName>
    <definedName name="R39947291">'399'!$D$76</definedName>
    <definedName name="R39947292">'399'!$E$76</definedName>
    <definedName name="R39947293">'399'!$F$76</definedName>
    <definedName name="R39947294">'399'!$G$76</definedName>
    <definedName name="R39947311">'399'!$D$77</definedName>
    <definedName name="R39947312">'399'!$E$77</definedName>
    <definedName name="R39947313">'399'!$F$77</definedName>
    <definedName name="R39947314">'399'!$G$77</definedName>
    <definedName name="R39947321">'399'!$D$78</definedName>
    <definedName name="R39947322">'399'!$E$78</definedName>
    <definedName name="R39947323">'399'!$F$78</definedName>
    <definedName name="R39947324">'399'!$G$78</definedName>
    <definedName name="R39947331">'399'!$D$79</definedName>
    <definedName name="R39947332">'399'!$E$79</definedName>
    <definedName name="R39947333">'399'!$F$79</definedName>
    <definedName name="R39947334">'399'!$G$79</definedName>
    <definedName name="R39947371">'399'!$D$80</definedName>
    <definedName name="R39947372">'399'!$E$80</definedName>
    <definedName name="R39947373">'399'!$F$80</definedName>
    <definedName name="R39947374">'399'!$G$80</definedName>
    <definedName name="R39947381">'399'!$D$81</definedName>
    <definedName name="R39947382">'399'!$E$81</definedName>
    <definedName name="R39947383">'399'!$F$81</definedName>
    <definedName name="R39947384">'399'!$G$81</definedName>
    <definedName name="R39947391">'399'!$D$82</definedName>
    <definedName name="R39947392">'399'!$E$82</definedName>
    <definedName name="R39947393">'399'!$F$82</definedName>
    <definedName name="R39947394">'399'!$G$82</definedName>
    <definedName name="R39947401">'399'!$D$83</definedName>
    <definedName name="R39947402">'399'!$E$83</definedName>
    <definedName name="R39947403">'399'!$F$83</definedName>
    <definedName name="R39947404">'399'!$G$83</definedName>
    <definedName name="R39947411">'399'!$D$84</definedName>
    <definedName name="R39947412">'399'!$E$84</definedName>
    <definedName name="R39947413">'399'!$F$84</definedName>
    <definedName name="R39947414">'399'!$G$84</definedName>
    <definedName name="R39947421">'399'!$D$85</definedName>
    <definedName name="R39947422">'399'!$E$85</definedName>
    <definedName name="R39947423">'399'!$F$85</definedName>
    <definedName name="R39947424">'399'!$G$85</definedName>
    <definedName name="R39947431">'399'!$D$86</definedName>
    <definedName name="R39947432">'399'!$E$86</definedName>
    <definedName name="R39947433">'399'!$F$86</definedName>
    <definedName name="R39947434">'399'!$G$86</definedName>
    <definedName name="R39947441">'399'!$D$87</definedName>
    <definedName name="R39947442">'399'!$E$87</definedName>
    <definedName name="R39947443">'399'!$F$87</definedName>
    <definedName name="R39947444">'399'!$G$87</definedName>
    <definedName name="R39947451">'399'!$D$88</definedName>
    <definedName name="R39947452">'399'!$E$88</definedName>
    <definedName name="R39947453">'399'!$F$88</definedName>
    <definedName name="R39947454">'399'!$G$88</definedName>
    <definedName name="R39947461">'399'!$D$89</definedName>
    <definedName name="R39947462">'399'!$E$89</definedName>
    <definedName name="R39947463">'399'!$F$89</definedName>
    <definedName name="R39947464">'399'!$G$89</definedName>
    <definedName name="R39947471">'399'!$D$90</definedName>
    <definedName name="R39947472">'399'!$E$90</definedName>
    <definedName name="R39947473">'399'!$F$90</definedName>
    <definedName name="R39947474">'399'!$G$90</definedName>
    <definedName name="R39947481">'399'!$D$91</definedName>
    <definedName name="R39947482">'399'!$E$91</definedName>
    <definedName name="R39947483">'399'!$F$91</definedName>
    <definedName name="R39947484">'399'!$G$91</definedName>
    <definedName name="R39947501">'399'!$D$92</definedName>
    <definedName name="R39947502">'399'!$E$92</definedName>
    <definedName name="R39947503">'399'!$F$92</definedName>
    <definedName name="R39947504">'399'!$G$92</definedName>
    <definedName name="R39947521">'399'!$D$93</definedName>
    <definedName name="R39947522">'399'!$E$93</definedName>
    <definedName name="R39947523">'399'!$F$93</definedName>
    <definedName name="R39947524">'399'!$G$93</definedName>
    <definedName name="R39947531">'399'!$D$94</definedName>
    <definedName name="R39947532">'399'!$E$94</definedName>
    <definedName name="R39947533">'399'!$F$94</definedName>
    <definedName name="R39947534">'399'!$G$94</definedName>
    <definedName name="R39947541">'399'!$D$95</definedName>
    <definedName name="R39947542">'399'!$E$95</definedName>
    <definedName name="R39947543">'399'!$F$95</definedName>
    <definedName name="R39947544">'399'!$G$95</definedName>
    <definedName name="R39947551">'399'!$D$96</definedName>
    <definedName name="R39947552">'399'!$E$96</definedName>
    <definedName name="R39947553">'399'!$F$96</definedName>
    <definedName name="R39947554">'399'!$G$96</definedName>
    <definedName name="R39947561">'399'!$D$97</definedName>
    <definedName name="R39947562">'399'!$E$97</definedName>
    <definedName name="R39947563">'399'!$F$97</definedName>
    <definedName name="R39947564">'399'!$G$97</definedName>
    <definedName name="R39947571">'399'!$D$98</definedName>
    <definedName name="R39947572">'399'!$E$98</definedName>
    <definedName name="R39947573">'399'!$F$98</definedName>
    <definedName name="R39947574">'399'!$G$98</definedName>
    <definedName name="R39947581">'399'!$D$99</definedName>
    <definedName name="R39947582">'399'!$E$99</definedName>
    <definedName name="R39947583">'399'!$F$99</definedName>
    <definedName name="R39947584">'399'!$G$99</definedName>
    <definedName name="R39947591">'399'!$D$100</definedName>
    <definedName name="R39947592">'399'!$E$100</definedName>
    <definedName name="R39947593">'399'!$F$100</definedName>
    <definedName name="R39947594">'399'!$G$100</definedName>
    <definedName name="R39947601">'399'!$D$101</definedName>
    <definedName name="R39947602">'399'!$E$101</definedName>
    <definedName name="R39947603">'399'!$F$101</definedName>
    <definedName name="R39947604">'399'!$G$101</definedName>
    <definedName name="R39947701">'399'!$D$102</definedName>
    <definedName name="R39947702">'399'!$E$102</definedName>
    <definedName name="R39947703">'399'!$F$102</definedName>
    <definedName name="R39947704">'399'!$G$102</definedName>
    <definedName name="R39947711">'399'!$D$103</definedName>
    <definedName name="R39947712">'399'!$E$103</definedName>
    <definedName name="R39947713">'399'!$F$103</definedName>
    <definedName name="R39947714">'399'!$G$103</definedName>
    <definedName name="R39947721">'399'!$D$104</definedName>
    <definedName name="R39947722">'399'!$E$104</definedName>
    <definedName name="R39947723">'399'!$F$104</definedName>
    <definedName name="R39947724">'399'!$G$104</definedName>
    <definedName name="R39947731">'399'!$D$105</definedName>
    <definedName name="R39947732">'399'!$E$105</definedName>
    <definedName name="R39947733">'399'!$F$105</definedName>
    <definedName name="R39947734">'399'!$G$105</definedName>
    <definedName name="R39947741">'399'!$D$106</definedName>
    <definedName name="R39947742">'399'!$E$106</definedName>
    <definedName name="R39947743">'399'!$F$106</definedName>
    <definedName name="R39947744">'399'!$G$106</definedName>
    <definedName name="R39947751">'399'!$D$107</definedName>
    <definedName name="R39947752">'399'!$E$107</definedName>
    <definedName name="R39947753">'399'!$F$107</definedName>
    <definedName name="R39947754">'399'!$G$107</definedName>
    <definedName name="R39947761">'399'!$D$108</definedName>
    <definedName name="R39947762">'399'!$E$108</definedName>
    <definedName name="R39947763">'399'!$F$108</definedName>
    <definedName name="R39947764">'399'!$G$108</definedName>
    <definedName name="R39947771">'399'!$D$109</definedName>
    <definedName name="R39947772">'399'!$E$109</definedName>
    <definedName name="R39947773">'399'!$F$109</definedName>
    <definedName name="R39947774">'399'!$G$109</definedName>
    <definedName name="R39947801">'399'!$D$110</definedName>
    <definedName name="R39947802">'399'!$E$110</definedName>
    <definedName name="R39947803">'399'!$F$110</definedName>
    <definedName name="R39947804">'399'!$G$110</definedName>
    <definedName name="R39947811">'399'!$D$111</definedName>
    <definedName name="R39947812">'399'!$E$111</definedName>
    <definedName name="R39947813">'399'!$F$111</definedName>
    <definedName name="R39947814">'399'!$G$111</definedName>
    <definedName name="R39947821">'399'!$D$112</definedName>
    <definedName name="R39947822">'399'!$E$112</definedName>
    <definedName name="R39947823">'399'!$F$112</definedName>
    <definedName name="R39947824">'399'!$G$112</definedName>
    <definedName name="R39947831">'399'!$D$113</definedName>
    <definedName name="R39947832">'399'!$E$113</definedName>
    <definedName name="R39947833">'399'!$F$113</definedName>
    <definedName name="R39947834">'399'!$G$113</definedName>
    <definedName name="R39947841">'399'!$D$114</definedName>
    <definedName name="R39947842">'399'!$E$114</definedName>
    <definedName name="R39947843">'399'!$F$114</definedName>
    <definedName name="R39947844">'399'!$G$114</definedName>
    <definedName name="R39947901">'399'!$D$115</definedName>
    <definedName name="R39947902">'399'!$E$115</definedName>
    <definedName name="R39947903">'399'!$F$115</definedName>
    <definedName name="R39947904">'399'!$G$115</definedName>
    <definedName name="R39947921">'399'!$D$116</definedName>
    <definedName name="R39947922">'399'!$E$116</definedName>
    <definedName name="R39947923">'399'!$F$116</definedName>
    <definedName name="R39947924">'399'!$G$116</definedName>
    <definedName name="R39947941">'399'!$D$117</definedName>
    <definedName name="R39947942">'399'!$E$117</definedName>
    <definedName name="R39947943">'399'!$F$117</definedName>
    <definedName name="R39947944">'399'!$G$117</definedName>
    <definedName name="R39947961">'399'!$D$118</definedName>
    <definedName name="R39947962">'399'!$E$118</definedName>
    <definedName name="R39947963">'399'!$F$118</definedName>
    <definedName name="R39947964">'399'!$G$118</definedName>
    <definedName name="R39948001">'399'!$D$119</definedName>
    <definedName name="R39948002">'399'!$E$119</definedName>
    <definedName name="R39948003">'399'!$F$119</definedName>
    <definedName name="R39948004">'399'!$G$119</definedName>
    <definedName name="R39948051">'399'!$D$120</definedName>
    <definedName name="R39948052">'399'!$E$120</definedName>
    <definedName name="R39948053">'399'!$F$120</definedName>
    <definedName name="R39948054">'399'!$G$120</definedName>
    <definedName name="R39948091">'399'!$D$121</definedName>
    <definedName name="R39948092">'399'!$E$121</definedName>
    <definedName name="R39948093">'399'!$F$121</definedName>
    <definedName name="R39948094">'399'!$G$121</definedName>
    <definedName name="R39948101">'399'!$D$122</definedName>
    <definedName name="R39948102">'399'!$E$122</definedName>
    <definedName name="R39948103">'399'!$F$122</definedName>
    <definedName name="R39948104">'399'!$G$122</definedName>
    <definedName name="R39948111">'399'!$D$123</definedName>
    <definedName name="R39948112">'399'!$E$123</definedName>
    <definedName name="R39948113">'399'!$F$123</definedName>
    <definedName name="R39948114">'399'!$G$123</definedName>
    <definedName name="R39948201">'399'!$D$124</definedName>
    <definedName name="R39948202">'399'!$E$124</definedName>
    <definedName name="R39948203">'399'!$F$124</definedName>
    <definedName name="R39948204">'399'!$G$124</definedName>
    <definedName name="R39948211">'399'!$D$125</definedName>
    <definedName name="R39948212">'399'!$E$125</definedName>
    <definedName name="R39948213">'399'!$F$125</definedName>
    <definedName name="R39948214">'399'!$G$125</definedName>
    <definedName name="R39948221">'399'!$D$126</definedName>
    <definedName name="R39948222">'399'!$E$126</definedName>
    <definedName name="R39948223">'399'!$F$126</definedName>
    <definedName name="R39948224">'399'!$G$126</definedName>
    <definedName name="R39948231">'399'!$D$127</definedName>
    <definedName name="R39948232">'399'!$E$127</definedName>
    <definedName name="R39948233">'399'!$F$127</definedName>
    <definedName name="R39948234">'399'!$G$127</definedName>
    <definedName name="R39948241">'399'!$D$128</definedName>
    <definedName name="R39948242">'399'!$E$128</definedName>
    <definedName name="R39948243">'399'!$F$128</definedName>
    <definedName name="R39948244">'399'!$G$128</definedName>
    <definedName name="R39949101">'399'!$D$129</definedName>
    <definedName name="R39949102">'399'!$E$129</definedName>
    <definedName name="R39949103">'399'!$F$129</definedName>
    <definedName name="R39949104">'399'!$G$129</definedName>
    <definedName name="R39949991">'399'!$D$130</definedName>
    <definedName name="R39949992">'399'!$E$130</definedName>
    <definedName name="R39949993">'399'!$F$130</definedName>
    <definedName name="R39949994">'399'!$G$130</definedName>
    <definedName name="R39955351">'399'!$D$131</definedName>
    <definedName name="R39955352">'399'!$E$131</definedName>
    <definedName name="R39955353">'399'!$F$131</definedName>
    <definedName name="R39955354">'399'!$G$131</definedName>
    <definedName name="R39955401">'399'!$D$132</definedName>
    <definedName name="R39955402">'399'!$E$132</definedName>
    <definedName name="R39955403">'399'!$F$132</definedName>
    <definedName name="R39955404">'399'!$G$132</definedName>
    <definedName name="R39955411">'399'!$D$133</definedName>
    <definedName name="R39955412">'399'!$E$133</definedName>
    <definedName name="R39955413">'399'!$F$133</definedName>
    <definedName name="R39955414">'399'!$G$133</definedName>
    <definedName name="R39955421">'399'!$D$134</definedName>
    <definedName name="R39955422">'399'!$E$134</definedName>
    <definedName name="R39955423">'399'!$F$134</definedName>
    <definedName name="R39955424">'399'!$G$134</definedName>
    <definedName name="R39955451">'399'!$D$135</definedName>
    <definedName name="R39955452">'399'!$E$135</definedName>
    <definedName name="R39955453">'399'!$F$135</definedName>
    <definedName name="R39955454">'399'!$G$135</definedName>
    <definedName name="R39955651">'399'!$D$136</definedName>
    <definedName name="R39955652">'399'!$E$136</definedName>
    <definedName name="R39955653">'399'!$F$136</definedName>
    <definedName name="R39955654">'399'!$G$136</definedName>
    <definedName name="R39955661">'399'!$D$137</definedName>
    <definedName name="R39955662">'399'!$E$137</definedName>
    <definedName name="R39955663">'399'!$F$137</definedName>
    <definedName name="R39955664">'399'!$G$137</definedName>
    <definedName name="R39955671">'399'!$D$138</definedName>
    <definedName name="R39955672">'399'!$E$138</definedName>
    <definedName name="R39955673">'399'!$F$138</definedName>
    <definedName name="R39955674">'399'!$G$138</definedName>
    <definedName name="R39955681">'399'!$D$139</definedName>
    <definedName name="R39955682">'399'!$E$139</definedName>
    <definedName name="R39955683">'399'!$F$139</definedName>
    <definedName name="R39955684">'399'!$G$139</definedName>
    <definedName name="R39955851">'399'!$D$140</definedName>
    <definedName name="R39955852">'399'!$E$140</definedName>
    <definedName name="R39955853">'399'!$F$140</definedName>
    <definedName name="R39955854">'399'!$G$140</definedName>
    <definedName name="R39955861">'399'!$D$141</definedName>
    <definedName name="R39955862">'399'!$E$141</definedName>
    <definedName name="R39955863">'399'!$F$141</definedName>
    <definedName name="R39955864">'399'!$G$141</definedName>
    <definedName name="R39955871">'399'!$D$142</definedName>
    <definedName name="R39955872">'399'!$E$142</definedName>
    <definedName name="R39955873">'399'!$F$142</definedName>
    <definedName name="R39955874">'399'!$G$142</definedName>
    <definedName name="R39955881">'399'!$D$143</definedName>
    <definedName name="R39955882">'399'!$E$143</definedName>
    <definedName name="R39955883">'399'!$F$143</definedName>
    <definedName name="R39955884">'399'!$G$143</definedName>
    <definedName name="R39959991">'399'!$D$144</definedName>
    <definedName name="R39959992">'399'!$E$144</definedName>
    <definedName name="R39959993">'399'!$F$144</definedName>
    <definedName name="R39959994">'399'!$G$144</definedName>
    <definedName name="R39960091">'399'!$D$145</definedName>
    <definedName name="R39960092">'399'!$E$145</definedName>
    <definedName name="R39960093">'399'!$F$145</definedName>
    <definedName name="R39960094">'399'!$G$145</definedName>
    <definedName name="R39960101">'399'!$D$146</definedName>
    <definedName name="R39960102">'399'!$E$146</definedName>
    <definedName name="R39960103">'399'!$F$146</definedName>
    <definedName name="R39960104">'399'!$G$146</definedName>
    <definedName name="R39960151">'399'!$D$147</definedName>
    <definedName name="R39960152">'399'!$E$147</definedName>
    <definedName name="R39960153">'399'!$F$147</definedName>
    <definedName name="R39960154">'399'!$G$147</definedName>
    <definedName name="R39960201">'399'!$D$148</definedName>
    <definedName name="R39960202">'399'!$E$148</definedName>
    <definedName name="R39960203">'399'!$F$148</definedName>
    <definedName name="R39960204">'399'!$G$148</definedName>
    <definedName name="R39960251">'399'!$D$149</definedName>
    <definedName name="R39960252">'399'!$E$149</definedName>
    <definedName name="R39960253">'399'!$F$149</definedName>
    <definedName name="R39960254">'399'!$G$149</definedName>
    <definedName name="R39960301">'399'!$D$150</definedName>
    <definedName name="R39960302">'399'!$E$150</definedName>
    <definedName name="R39960303">'399'!$F$150</definedName>
    <definedName name="R39960304">'399'!$G$150</definedName>
    <definedName name="R39960351">'399'!$D$151</definedName>
    <definedName name="R39960352">'399'!$E$151</definedName>
    <definedName name="R39960353">'399'!$F$151</definedName>
    <definedName name="R39960354">'399'!$G$151</definedName>
    <definedName name="R39960401">'399'!$D$152</definedName>
    <definedName name="R39960402">'399'!$E$152</definedName>
    <definedName name="R39960403">'399'!$F$152</definedName>
    <definedName name="R39960404">'399'!$G$152</definedName>
    <definedName name="R39960451">'399'!$D$153</definedName>
    <definedName name="R39960452">'399'!$E$153</definedName>
    <definedName name="R39960453">'399'!$F$153</definedName>
    <definedName name="R39960454">'399'!$G$153</definedName>
    <definedName name="R39960501">'399'!$D$154</definedName>
    <definedName name="R39960502">'399'!$E$154</definedName>
    <definedName name="R39960503">'399'!$F$154</definedName>
    <definedName name="R39960504">'399'!$G$154</definedName>
    <definedName name="R39960551">'399'!$D$155</definedName>
    <definedName name="R39960552">'399'!$E$155</definedName>
    <definedName name="R39960553">'399'!$F$155</definedName>
    <definedName name="R39960554">'399'!$G$155</definedName>
    <definedName name="R39960601">'399'!$D$156</definedName>
    <definedName name="R39960602">'399'!$E$156</definedName>
    <definedName name="R39960603">'399'!$F$156</definedName>
    <definedName name="R39960604">'399'!$G$156</definedName>
    <definedName name="R39960651">'399'!$D$157</definedName>
    <definedName name="R39960652">'399'!$E$157</definedName>
    <definedName name="R39960653">'399'!$F$157</definedName>
    <definedName name="R39960654">'399'!$G$157</definedName>
    <definedName name="R39960701">'399'!$D$158</definedName>
    <definedName name="R39960702">'399'!$E$158</definedName>
    <definedName name="R39960703">'399'!$F$158</definedName>
    <definedName name="R39960704">'399'!$G$158</definedName>
    <definedName name="R39960751">'399'!$D$159</definedName>
    <definedName name="R39960752">'399'!$E$159</definedName>
    <definedName name="R39960753">'399'!$F$159</definedName>
    <definedName name="R39960754">'399'!$G$159</definedName>
    <definedName name="R39960801">'399'!$D$160</definedName>
    <definedName name="R39960802">'399'!$E$160</definedName>
    <definedName name="R39960803">'399'!$F$160</definedName>
    <definedName name="R39960804">'399'!$G$160</definedName>
    <definedName name="R39960851">'399'!$D$161</definedName>
    <definedName name="R39960852">'399'!$E$161</definedName>
    <definedName name="R39960853">'399'!$F$161</definedName>
    <definedName name="R39960854">'399'!$G$161</definedName>
    <definedName name="R39960901">'399'!$D$162</definedName>
    <definedName name="R39960902">'399'!$E$162</definedName>
    <definedName name="R39960903">'399'!$F$162</definedName>
    <definedName name="R39960904">'399'!$G$162</definedName>
    <definedName name="R39960951">'399'!$D$163</definedName>
    <definedName name="R39960952">'399'!$E$163</definedName>
    <definedName name="R39960953">'399'!$F$163</definedName>
    <definedName name="R39960954">'399'!$G$163</definedName>
    <definedName name="R39961001">'399'!$D$164</definedName>
    <definedName name="R39961002">'399'!$E$164</definedName>
    <definedName name="R39961003">'399'!$F$164</definedName>
    <definedName name="R39961004">'399'!$G$164</definedName>
    <definedName name="R39961051">'399'!$D$165</definedName>
    <definedName name="R39961052">'399'!$E$165</definedName>
    <definedName name="R39961053">'399'!$F$165</definedName>
    <definedName name="R39961054">'399'!$G$165</definedName>
    <definedName name="R39961101">'399'!$D$166</definedName>
    <definedName name="R39961102">'399'!$E$166</definedName>
    <definedName name="R39961103">'399'!$F$166</definedName>
    <definedName name="R39961104">'399'!$G$166</definedName>
    <definedName name="R39961151">'399'!$D$167</definedName>
    <definedName name="R39961152">'399'!$E$167</definedName>
    <definedName name="R39961153">'399'!$F$167</definedName>
    <definedName name="R39961154">'399'!$G$167</definedName>
    <definedName name="R39961201">'399'!$D$168</definedName>
    <definedName name="R39961202">'399'!$E$168</definedName>
    <definedName name="R39961203">'399'!$F$168</definedName>
    <definedName name="R39961204">'399'!$G$168</definedName>
    <definedName name="R39962001">'399'!$D$169</definedName>
    <definedName name="R39962002">'399'!$E$169</definedName>
    <definedName name="R39962003">'399'!$F$169</definedName>
    <definedName name="R39962004">'399'!$G$169</definedName>
    <definedName name="R39962051">'399'!$D$170</definedName>
    <definedName name="R39962052">'399'!$E$170</definedName>
    <definedName name="R39962053">'399'!$F$170</definedName>
    <definedName name="R39962054">'399'!$G$170</definedName>
    <definedName name="R39962101">'399'!$D$171</definedName>
    <definedName name="R39962102">'399'!$E$171</definedName>
    <definedName name="R39962103">'399'!$F$171</definedName>
    <definedName name="R39962104">'399'!$G$171</definedName>
    <definedName name="R39962151">'399'!$D$172</definedName>
    <definedName name="R39962152">'399'!$E$172</definedName>
    <definedName name="R39962153">'399'!$F$172</definedName>
    <definedName name="R39962154">'399'!$G$172</definedName>
    <definedName name="R39962201">'399'!$D$173</definedName>
    <definedName name="R39962202">'399'!$E$173</definedName>
    <definedName name="R39962203">'399'!$F$173</definedName>
    <definedName name="R39962204">'399'!$G$173</definedName>
    <definedName name="R39962251">'399'!$D$174</definedName>
    <definedName name="R39962252">'399'!$E$174</definedName>
    <definedName name="R39962253">'399'!$F$174</definedName>
    <definedName name="R39962254">'399'!$G$174</definedName>
    <definedName name="R39962301">'399'!$D$175</definedName>
    <definedName name="R39962302">'399'!$E$175</definedName>
    <definedName name="R39962303">'399'!$F$175</definedName>
    <definedName name="R39962304">'399'!$G$175</definedName>
    <definedName name="R39962321">'399'!$D$176</definedName>
    <definedName name="R39962322">'399'!$E$176</definedName>
    <definedName name="R39962323">'399'!$F$176</definedName>
    <definedName name="R39962324">'399'!$G$176</definedName>
    <definedName name="R39962351">'399'!$D$177</definedName>
    <definedName name="R39962352">'399'!$E$177</definedName>
    <definedName name="R39962353">'399'!$F$177</definedName>
    <definedName name="R39962354">'399'!$G$177</definedName>
    <definedName name="R39962371">'399'!$D$178</definedName>
    <definedName name="R39962372">'399'!$E$178</definedName>
    <definedName name="R39962373">'399'!$F$178</definedName>
    <definedName name="R39962374">'399'!$G$178</definedName>
    <definedName name="R39962401">'399'!$D$179</definedName>
    <definedName name="R39962402">'399'!$E$179</definedName>
    <definedName name="R39962403">'399'!$F$179</definedName>
    <definedName name="R39962404">'399'!$G$179</definedName>
    <definedName name="R39962451">'399'!$D$180</definedName>
    <definedName name="R39962452">'399'!$E$180</definedName>
    <definedName name="R39962453">'399'!$F$180</definedName>
    <definedName name="R39962454">'399'!$G$180</definedName>
    <definedName name="R39962501">'399'!$D$181</definedName>
    <definedName name="R39962502">'399'!$E$181</definedName>
    <definedName name="R39962503">'399'!$F$181</definedName>
    <definedName name="R39962504">'399'!$G$181</definedName>
    <definedName name="R39962551">'399'!$D$182</definedName>
    <definedName name="R39962552">'399'!$E$182</definedName>
    <definedName name="R39962553">'399'!$F$182</definedName>
    <definedName name="R39962554">'399'!$G$182</definedName>
    <definedName name="R39962601">'399'!$D$183</definedName>
    <definedName name="R39962602">'399'!$E$183</definedName>
    <definedName name="R39962603">'399'!$F$183</definedName>
    <definedName name="R39962604">'399'!$G$183</definedName>
    <definedName name="R39962621">'399'!$D$184</definedName>
    <definedName name="R39962622">'399'!$E$184</definedName>
    <definedName name="R39962623">'399'!$F$184</definedName>
    <definedName name="R39962624">'399'!$G$184</definedName>
    <definedName name="R39962651">'399'!$D$185</definedName>
    <definedName name="R39962652">'399'!$E$185</definedName>
    <definedName name="R39962653">'399'!$F$185</definedName>
    <definedName name="R39962654">'399'!$G$185</definedName>
    <definedName name="R39962701">'399'!$D$186</definedName>
    <definedName name="R39962702">'399'!$E$186</definedName>
    <definedName name="R39962703">'399'!$F$186</definedName>
    <definedName name="R39962704">'399'!$G$186</definedName>
    <definedName name="R39962751">'399'!$D$187</definedName>
    <definedName name="R39962752">'399'!$E$187</definedName>
    <definedName name="R39962753">'399'!$F$187</definedName>
    <definedName name="R39962754">'399'!$G$187</definedName>
    <definedName name="R39962761">'399'!$D$188</definedName>
    <definedName name="R39962762">'399'!$E$188</definedName>
    <definedName name="R39962763">'399'!$F$188</definedName>
    <definedName name="R39962764">'399'!$G$188</definedName>
    <definedName name="R39962771">'399'!$D$189</definedName>
    <definedName name="R39962772">'399'!$E$189</definedName>
    <definedName name="R39962773">'399'!$F$189</definedName>
    <definedName name="R39962774">'399'!$G$189</definedName>
    <definedName name="R39962781">'399'!$D$190</definedName>
    <definedName name="R39962782">'399'!$E$190</definedName>
    <definedName name="R39962783">'399'!$F$190</definedName>
    <definedName name="R39962784">'399'!$G$190</definedName>
    <definedName name="R39962791">'399'!$D$191</definedName>
    <definedName name="R39962792">'399'!$E$191</definedName>
    <definedName name="R39962793">'399'!$F$191</definedName>
    <definedName name="R39962794">'399'!$G$191</definedName>
    <definedName name="R39962801">'399'!$D$192</definedName>
    <definedName name="R39962802">'399'!$E$192</definedName>
    <definedName name="R39962803">'399'!$F$192</definedName>
    <definedName name="R39962804">'399'!$G$192</definedName>
    <definedName name="R39962811">'399'!$D$193</definedName>
    <definedName name="R39962812">'399'!$E$193</definedName>
    <definedName name="R39962813">'399'!$F$193</definedName>
    <definedName name="R39962814">'399'!$G$193</definedName>
    <definedName name="R39962821">'399'!$D$194</definedName>
    <definedName name="R39962822">'399'!$E$194</definedName>
    <definedName name="R39962823">'399'!$F$194</definedName>
    <definedName name="R39962824">'399'!$G$194</definedName>
    <definedName name="R39962831">'399'!$D$195</definedName>
    <definedName name="R39962832">'399'!$E$195</definedName>
    <definedName name="R39962833">'399'!$F$195</definedName>
    <definedName name="R39962834">'399'!$G$195</definedName>
    <definedName name="R39962841">'399'!$D$196</definedName>
    <definedName name="R39962842">'399'!$E$196</definedName>
    <definedName name="R39962843">'399'!$F$196</definedName>
    <definedName name="R39962844">'399'!$G$196</definedName>
    <definedName name="R39962851">'399'!$D$197</definedName>
    <definedName name="R39962852">'399'!$E$197</definedName>
    <definedName name="R39962853">'399'!$F$197</definedName>
    <definedName name="R39962854">'399'!$G$197</definedName>
    <definedName name="R39962861">'399'!$D$198</definedName>
    <definedName name="R39962862">'399'!$E$198</definedName>
    <definedName name="R39962863">'399'!$F$198</definedName>
    <definedName name="R39962864">'399'!$G$198</definedName>
    <definedName name="R39962901">'399'!$D$199</definedName>
    <definedName name="R39962902">'399'!$E$199</definedName>
    <definedName name="R39962903">'399'!$F$199</definedName>
    <definedName name="R39962904">'399'!$G$199</definedName>
    <definedName name="R39962951">'399'!$D$200</definedName>
    <definedName name="R39962952">'399'!$E$200</definedName>
    <definedName name="R39962953">'399'!$F$200</definedName>
    <definedName name="R39962954">'399'!$G$200</definedName>
    <definedName name="R39964001">'399'!$D$201</definedName>
    <definedName name="R39964002">'399'!$E$201</definedName>
    <definedName name="R39964003">'399'!$F$201</definedName>
    <definedName name="R39964004">'399'!$G$201</definedName>
    <definedName name="R39964051">'399'!$D$202</definedName>
    <definedName name="R39964052">'399'!$E$202</definedName>
    <definedName name="R39964053">'399'!$F$202</definedName>
    <definedName name="R39964054">'399'!$G$202</definedName>
    <definedName name="R39964101">'399'!$D$203</definedName>
    <definedName name="R39964102">'399'!$E$203</definedName>
    <definedName name="R39964103">'399'!$F$203</definedName>
    <definedName name="R39964104">'399'!$G$203</definedName>
    <definedName name="R39964151">'399'!$D$204</definedName>
    <definedName name="R39964152">'399'!$E$204</definedName>
    <definedName name="R39964153">'399'!$F$204</definedName>
    <definedName name="R39964154">'399'!$G$204</definedName>
    <definedName name="R39964201">'399'!$D$205</definedName>
    <definedName name="R39964202">'399'!$E$205</definedName>
    <definedName name="R39964203">'399'!$F$205</definedName>
    <definedName name="R39964204">'399'!$G$205</definedName>
    <definedName name="R39964251">'399'!$D$206</definedName>
    <definedName name="R39964252">'399'!$E$206</definedName>
    <definedName name="R39964253">'399'!$F$206</definedName>
    <definedName name="R39964254">'399'!$G$206</definedName>
    <definedName name="R39964261">'399'!$D$207</definedName>
    <definedName name="R39964262">'399'!$E$207</definedName>
    <definedName name="R39964263">'399'!$F$207</definedName>
    <definedName name="R39964264">'399'!$G$207</definedName>
    <definedName name="R39964301">'399'!$D$208</definedName>
    <definedName name="R39964302">'399'!$E$208</definedName>
    <definedName name="R39964303">'399'!$F$208</definedName>
    <definedName name="R39964304">'399'!$G$208</definedName>
    <definedName name="R39964321">'399'!$D$209</definedName>
    <definedName name="R39964322">'399'!$E$209</definedName>
    <definedName name="R39964323">'399'!$F$209</definedName>
    <definedName name="R39964324">'399'!$G$209</definedName>
    <definedName name="R39964351">'399'!$D$210</definedName>
    <definedName name="R39964352">'399'!$E$210</definedName>
    <definedName name="R39964353">'399'!$F$210</definedName>
    <definedName name="R39964354">'399'!$G$210</definedName>
    <definedName name="R39964401">'399'!$D$211</definedName>
    <definedName name="R39964402">'399'!$E$211</definedName>
    <definedName name="R39964403">'399'!$F$211</definedName>
    <definedName name="R39964404">'399'!$G$211</definedName>
    <definedName name="R39964451">'399'!$D$212</definedName>
    <definedName name="R39964452">'399'!$E$212</definedName>
    <definedName name="R39964453">'399'!$F$212</definedName>
    <definedName name="R39964454">'399'!$G$212</definedName>
    <definedName name="R39964471">'399'!$D$213</definedName>
    <definedName name="R39964472">'399'!$E$213</definedName>
    <definedName name="R39964473">'399'!$F$213</definedName>
    <definedName name="R39964474">'399'!$G$213</definedName>
    <definedName name="R39964481">'399'!$D$214</definedName>
    <definedName name="R39964482">'399'!$E$214</definedName>
    <definedName name="R39964483">'399'!$F$214</definedName>
    <definedName name="R39964484">'399'!$G$214</definedName>
    <definedName name="R39964491">'399'!$D$215</definedName>
    <definedName name="R39964492">'399'!$E$215</definedName>
    <definedName name="R39964493">'399'!$F$215</definedName>
    <definedName name="R39964494">'399'!$G$215</definedName>
    <definedName name="R39964511">'399'!$D$216</definedName>
    <definedName name="R39964512">'399'!$E$216</definedName>
    <definedName name="R39964513">'399'!$F$216</definedName>
    <definedName name="R39964514">'399'!$G$216</definedName>
    <definedName name="R39964531">'399'!$D$217</definedName>
    <definedName name="R39964532">'399'!$E$217</definedName>
    <definedName name="R39964533">'399'!$F$217</definedName>
    <definedName name="R39964534">'399'!$G$217</definedName>
    <definedName name="R39964551">'399'!$D$218</definedName>
    <definedName name="R39964552">'399'!$E$218</definedName>
    <definedName name="R39964553">'399'!$F$218</definedName>
    <definedName name="R39964554">'399'!$G$218</definedName>
    <definedName name="R39964571">'399'!$D$219</definedName>
    <definedName name="R39964572">'399'!$E$219</definedName>
    <definedName name="R39964573">'399'!$F$219</definedName>
    <definedName name="R39964574">'399'!$G$219</definedName>
    <definedName name="R39964591">'399'!$D$220</definedName>
    <definedName name="R39964592">'399'!$E$220</definedName>
    <definedName name="R39964593">'399'!$F$220</definedName>
    <definedName name="R39964594">'399'!$G$220</definedName>
    <definedName name="R39964611">'399'!$D$221</definedName>
    <definedName name="R39964612">'399'!$E$221</definedName>
    <definedName name="R39964613">'399'!$F$221</definedName>
    <definedName name="R39964614">'399'!$G$221</definedName>
    <definedName name="R39964631">'399'!$D$222</definedName>
    <definedName name="R39964632">'399'!$E$222</definedName>
    <definedName name="R39964633">'399'!$F$222</definedName>
    <definedName name="R39964634">'399'!$G$222</definedName>
    <definedName name="R39964651">'399'!$D$223</definedName>
    <definedName name="R39964652">'399'!$E$223</definedName>
    <definedName name="R39964653">'399'!$F$223</definedName>
    <definedName name="R39964654">'399'!$G$223</definedName>
    <definedName name="R39964671">'399'!$D$224</definedName>
    <definedName name="R39964672">'399'!$E$224</definedName>
    <definedName name="R39964673">'399'!$F$224</definedName>
    <definedName name="R39964674">'399'!$G$224</definedName>
    <definedName name="R39964691">'399'!$D$225</definedName>
    <definedName name="R39964692">'399'!$E$225</definedName>
    <definedName name="R39964693">'399'!$F$225</definedName>
    <definedName name="R39964694">'399'!$G$225</definedName>
    <definedName name="R39964711">'399'!$D$226</definedName>
    <definedName name="R39964712">'399'!$E$226</definedName>
    <definedName name="R39964713">'399'!$F$226</definedName>
    <definedName name="R39964714">'399'!$G$226</definedName>
    <definedName name="R39964731">'399'!$D$227</definedName>
    <definedName name="R39964732">'399'!$E$227</definedName>
    <definedName name="R39964733">'399'!$F$227</definedName>
    <definedName name="R39964734">'399'!$G$227</definedName>
    <definedName name="R39964751">'399'!$D$228</definedName>
    <definedName name="R39964752">'399'!$E$228</definedName>
    <definedName name="R39964753">'399'!$F$228</definedName>
    <definedName name="R39964754">'399'!$G$228</definedName>
    <definedName name="R39967001">'399'!$D$229</definedName>
    <definedName name="R39967002">'399'!$E$229</definedName>
    <definedName name="R39967003">'399'!$F$229</definedName>
    <definedName name="R39967004">'399'!$G$229</definedName>
    <definedName name="R39967051">'399'!$D$230</definedName>
    <definedName name="R39967052">'399'!$E$230</definedName>
    <definedName name="R39967053">'399'!$F$230</definedName>
    <definedName name="R39967054">'399'!$G$230</definedName>
    <definedName name="R39967101">'399'!$D$231</definedName>
    <definedName name="R39967102">'399'!$E$231</definedName>
    <definedName name="R39967103">'399'!$F$231</definedName>
    <definedName name="R39967104">'399'!$G$231</definedName>
    <definedName name="R39967991">'399'!$D$232</definedName>
    <definedName name="R39967992">'399'!$E$232</definedName>
    <definedName name="R39967993">'399'!$F$232</definedName>
    <definedName name="R39967994">'399'!$G$232</definedName>
    <definedName name="R39968001">'399'!$D$233</definedName>
    <definedName name="R39968002">'399'!$E$233</definedName>
    <definedName name="R39968003">'399'!$F$233</definedName>
    <definedName name="R39968004">'399'!$G$233</definedName>
    <definedName name="R39968021">'399'!$D$234</definedName>
    <definedName name="R39968022">'399'!$E$234</definedName>
    <definedName name="R39968023">'399'!$F$234</definedName>
    <definedName name="R39968024">'399'!$G$234</definedName>
    <definedName name="R39968041">'399'!$D$235</definedName>
    <definedName name="R39968042">'399'!$E$235</definedName>
    <definedName name="R39968043">'399'!$F$235</definedName>
    <definedName name="R39968044">'399'!$G$235</definedName>
    <definedName name="R39968061">'399'!$D$236</definedName>
    <definedName name="R39968062">'399'!$E$236</definedName>
    <definedName name="R39968063">'399'!$F$236</definedName>
    <definedName name="R39968064">'399'!$G$236</definedName>
    <definedName name="R39968081">'399'!$D$237</definedName>
    <definedName name="R39968082">'399'!$E$237</definedName>
    <definedName name="R39968083">'399'!$F$237</definedName>
    <definedName name="R39968084">'399'!$G$237</definedName>
    <definedName name="R39968101">'399'!$D$238</definedName>
    <definedName name="R39968102">'399'!$E$238</definedName>
    <definedName name="R39968103">'399'!$F$238</definedName>
    <definedName name="R39968104">'399'!$G$238</definedName>
    <definedName name="R39968121">'399'!$D$239</definedName>
    <definedName name="R39968122">'399'!$E$239</definedName>
    <definedName name="R39968123">'399'!$F$239</definedName>
    <definedName name="R39968124">'399'!$G$239</definedName>
    <definedName name="R39968141">'399'!$D$240</definedName>
    <definedName name="R39968142">'399'!$E$240</definedName>
    <definedName name="R39968143">'399'!$F$240</definedName>
    <definedName name="R39968144">'399'!$G$240</definedName>
    <definedName name="R39968151">'399'!$D$241</definedName>
    <definedName name="R39968152">'399'!$E$241</definedName>
    <definedName name="R39968153">'399'!$F$241</definedName>
    <definedName name="R39968154">'399'!$G$241</definedName>
    <definedName name="R39968161">'399'!$D$242</definedName>
    <definedName name="R39968162">'399'!$E$242</definedName>
    <definedName name="R39968163">'399'!$F$242</definedName>
    <definedName name="R39968164">'399'!$G$242</definedName>
    <definedName name="R39968181">'399'!$D$243</definedName>
    <definedName name="R39968182">'399'!$E$243</definedName>
    <definedName name="R39968183">'399'!$F$243</definedName>
    <definedName name="R39968184">'399'!$G$243</definedName>
    <definedName name="R39968201">'399'!$D$244</definedName>
    <definedName name="R39968202">'399'!$E$244</definedName>
    <definedName name="R39968203">'399'!$F$244</definedName>
    <definedName name="R39968204">'399'!$G$244</definedName>
    <definedName name="R39968221">'399'!$D$245</definedName>
    <definedName name="R39968222">'399'!$E$245</definedName>
    <definedName name="R39968223">'399'!$F$245</definedName>
    <definedName name="R39968224">'399'!$G$245</definedName>
    <definedName name="R39968241">'399'!$D$246</definedName>
    <definedName name="R39968242">'399'!$E$246</definedName>
    <definedName name="R39968243">'399'!$F$246</definedName>
    <definedName name="R39968244">'399'!$G$246</definedName>
    <definedName name="R39968261">'399'!$D$247</definedName>
    <definedName name="R39968262">'399'!$E$247</definedName>
    <definedName name="R39968263">'399'!$F$247</definedName>
    <definedName name="R39968264">'399'!$G$247</definedName>
    <definedName name="R39968281">'399'!$D$248</definedName>
    <definedName name="R39968282">'399'!$E$248</definedName>
    <definedName name="R39968283">'399'!$F$248</definedName>
    <definedName name="R39968284">'399'!$G$248</definedName>
    <definedName name="R39968301">'399'!$D$249</definedName>
    <definedName name="R39968302">'399'!$E$249</definedName>
    <definedName name="R39968303">'399'!$F$249</definedName>
    <definedName name="R39968304">'399'!$G$249</definedName>
    <definedName name="R39968321">'399'!$D$250</definedName>
    <definedName name="R39968322">'399'!$E$250</definedName>
    <definedName name="R39968323">'399'!$F$250</definedName>
    <definedName name="R39968324">'399'!$G$250</definedName>
    <definedName name="R39968341">'399'!$D$251</definedName>
    <definedName name="R39968342">'399'!$E$251</definedName>
    <definedName name="R39968343">'399'!$F$251</definedName>
    <definedName name="R39968344">'399'!$G$251</definedName>
    <definedName name="R39968361">'399'!$D$252</definedName>
    <definedName name="R39968362">'399'!$E$252</definedName>
    <definedName name="R39968363">'399'!$F$252</definedName>
    <definedName name="R39968364">'399'!$G$252</definedName>
    <definedName name="R39968381">'399'!$D$253</definedName>
    <definedName name="R39968382">'399'!$E$253</definedName>
    <definedName name="R39968383">'399'!$F$253</definedName>
    <definedName name="R39968384">'399'!$G$253</definedName>
    <definedName name="R39968401">'399'!$D$254</definedName>
    <definedName name="R39968402">'399'!$E$254</definedName>
    <definedName name="R39968403">'399'!$F$254</definedName>
    <definedName name="R39968404">'399'!$G$254</definedName>
    <definedName name="R39968421">'399'!$D$255</definedName>
    <definedName name="R39968422">'399'!$E$255</definedName>
    <definedName name="R39968423">'399'!$F$255</definedName>
    <definedName name="R39968424">'399'!$G$255</definedName>
    <definedName name="R39968441">'399'!$D$256</definedName>
    <definedName name="R39968442">'399'!$E$256</definedName>
    <definedName name="R39968443">'399'!$F$256</definedName>
    <definedName name="R39968444">'399'!$G$256</definedName>
    <definedName name="R39968461">'399'!$D$257</definedName>
    <definedName name="R39968462">'399'!$E$257</definedName>
    <definedName name="R39968463">'399'!$F$257</definedName>
    <definedName name="R39968464">'399'!$G$257</definedName>
    <definedName name="R39968481">'399'!$D$258</definedName>
    <definedName name="R39968482">'399'!$E$258</definedName>
    <definedName name="R39968483">'399'!$F$258</definedName>
    <definedName name="R39968484">'399'!$G$258</definedName>
    <definedName name="R39968501">'399'!$D$259</definedName>
    <definedName name="R39968502">'399'!$E$259</definedName>
    <definedName name="R39968503">'399'!$F$259</definedName>
    <definedName name="R39968504">'399'!$G$259</definedName>
    <definedName name="R39968521">'399'!$D$260</definedName>
    <definedName name="R39968522">'399'!$E$260</definedName>
    <definedName name="R39968523">'399'!$F$260</definedName>
    <definedName name="R39968524">'399'!$G$260</definedName>
    <definedName name="R39968991">'399'!$D$261</definedName>
    <definedName name="R39968992">'399'!$E$261</definedName>
    <definedName name="R39968993">'399'!$F$261</definedName>
    <definedName name="R39968994">'399'!$G$261</definedName>
    <definedName name="R39971501">'399'!$D$262</definedName>
    <definedName name="R39971502">'399'!$E$262</definedName>
    <definedName name="R39971503">'399'!$F$262</definedName>
    <definedName name="R39971504">'399'!$G$262</definedName>
    <definedName name="R39971511">'399'!$D$263</definedName>
    <definedName name="R39971512">'399'!$E$263</definedName>
    <definedName name="R39971513">'399'!$F$263</definedName>
    <definedName name="R39971514">'399'!$G$263</definedName>
    <definedName name="R39971521">'399'!$D$264</definedName>
    <definedName name="R39971522">'399'!$E$264</definedName>
    <definedName name="R39971523">'399'!$F$264</definedName>
    <definedName name="R39971524">'399'!$G$264</definedName>
    <definedName name="R39971601">'399'!$D$265</definedName>
    <definedName name="R39971602">'399'!$E$265</definedName>
    <definedName name="R39971603">'399'!$F$265</definedName>
    <definedName name="R39971604">'399'!$G$265</definedName>
    <definedName name="R39971651">'399'!$D$266</definedName>
    <definedName name="R39971652">'399'!$E$266</definedName>
    <definedName name="R39971653">'399'!$F$266</definedName>
    <definedName name="R39971654">'399'!$G$266</definedName>
    <definedName name="R39971701">'399'!$D$267</definedName>
    <definedName name="R39971702">'399'!$E$267</definedName>
    <definedName name="R39971703">'399'!$F$267</definedName>
    <definedName name="R39971704">'399'!$G$267</definedName>
    <definedName name="R39971751">'399'!$D$268</definedName>
    <definedName name="R39971752">'399'!$E$268</definedName>
    <definedName name="R39971753">'399'!$F$268</definedName>
    <definedName name="R39971754">'399'!$G$268</definedName>
    <definedName name="R39971761">'399'!$D$269</definedName>
    <definedName name="R39971762">'399'!$E$269</definedName>
    <definedName name="R39971763">'399'!$F$269</definedName>
    <definedName name="R39971764">'399'!$G$269</definedName>
    <definedName name="R39971771">'399'!$D$270</definedName>
    <definedName name="R39971772">'399'!$E$270</definedName>
    <definedName name="R39971773">'399'!$F$270</definedName>
    <definedName name="R39971774">'399'!$G$270</definedName>
    <definedName name="R39971801">'399'!$D$271</definedName>
    <definedName name="R39971802">'399'!$E$271</definedName>
    <definedName name="R39971803">'399'!$F$271</definedName>
    <definedName name="R39971804">'399'!$G$271</definedName>
    <definedName name="R39971811">'399'!$D$272</definedName>
    <definedName name="R39971812">'399'!$E$272</definedName>
    <definedName name="R39971813">'399'!$F$272</definedName>
    <definedName name="R39971814">'399'!$G$272</definedName>
    <definedName name="R39971821">'399'!$D$273</definedName>
    <definedName name="R39971822">'399'!$E$273</definedName>
    <definedName name="R39971823">'399'!$F$273</definedName>
    <definedName name="R39971824">'399'!$G$273</definedName>
    <definedName name="R39971831">'399'!$D$274</definedName>
    <definedName name="R39971832">'399'!$E$274</definedName>
    <definedName name="R39971833">'399'!$F$274</definedName>
    <definedName name="R39971834">'399'!$G$274</definedName>
    <definedName name="R39971851">'399'!$D$275</definedName>
    <definedName name="R39971852">'399'!$E$275</definedName>
    <definedName name="R39971853">'399'!$F$275</definedName>
    <definedName name="R39971854">'399'!$G$275</definedName>
    <definedName name="R39971871">'399'!$D$276</definedName>
    <definedName name="R39971872">'399'!$E$276</definedName>
    <definedName name="R39971873">'399'!$F$276</definedName>
    <definedName name="R39971874">'399'!$G$276</definedName>
    <definedName name="R39971881">'399'!$D$277</definedName>
    <definedName name="R39971882">'399'!$E$277</definedName>
    <definedName name="R39971883">'399'!$F$277</definedName>
    <definedName name="R39971884">'399'!$G$277</definedName>
    <definedName name="R39971901">'399'!$D$278</definedName>
    <definedName name="R39971902">'399'!$E$278</definedName>
    <definedName name="R39971903">'399'!$F$278</definedName>
    <definedName name="R39971904">'399'!$G$278</definedName>
    <definedName name="R39971951">'399'!$D$279</definedName>
    <definedName name="R39971952">'399'!$E$279</definedName>
    <definedName name="R39971953">'399'!$F$279</definedName>
    <definedName name="R39971954">'399'!$G$279</definedName>
    <definedName name="R39972001">'399'!$D$280</definedName>
    <definedName name="R39972002">'399'!$E$280</definedName>
    <definedName name="R39972003">'399'!$F$280</definedName>
    <definedName name="R39972004">'399'!$G$280</definedName>
    <definedName name="R39972011">'399'!$D$281</definedName>
    <definedName name="R39972012">'399'!$E$281</definedName>
    <definedName name="R39972013">'399'!$F$281</definedName>
    <definedName name="R39972014">'399'!$G$281</definedName>
    <definedName name="R39972021">'399'!$D$282</definedName>
    <definedName name="R39972022">'399'!$E$282</definedName>
    <definedName name="R39972023">'399'!$F$282</definedName>
    <definedName name="R39972024">'399'!$G$282</definedName>
    <definedName name="R39972051">'399'!$D$283</definedName>
    <definedName name="R39972052">'399'!$E$283</definedName>
    <definedName name="R39972053">'399'!$F$283</definedName>
    <definedName name="R39972054">'399'!$G$283</definedName>
    <definedName name="R39972061">'399'!$D$284</definedName>
    <definedName name="R39972062">'399'!$E$284</definedName>
    <definedName name="R39972063">'399'!$F$284</definedName>
    <definedName name="R39972064">'399'!$G$284</definedName>
    <definedName name="R39972071">'399'!$D$285</definedName>
    <definedName name="R39972072">'399'!$E$285</definedName>
    <definedName name="R39972073">'399'!$F$285</definedName>
    <definedName name="R39972074">'399'!$G$285</definedName>
    <definedName name="R39972101">'399'!$D$286</definedName>
    <definedName name="R39972102">'399'!$E$286</definedName>
    <definedName name="R39972103">'399'!$F$286</definedName>
    <definedName name="R39972104">'399'!$G$286</definedName>
    <definedName name="R39972111">'399'!$D$287</definedName>
    <definedName name="R39972112">'399'!$E$287</definedName>
    <definedName name="R39972113">'399'!$F$287</definedName>
    <definedName name="R39972114">'399'!$G$287</definedName>
    <definedName name="R39972201">'399'!$D$288</definedName>
    <definedName name="R39972202">'399'!$E$288</definedName>
    <definedName name="R39972203">'399'!$F$288</definedName>
    <definedName name="R39972204">'399'!$G$288</definedName>
    <definedName name="R39972211">'399'!$D$289</definedName>
    <definedName name="R39972212">'399'!$E$289</definedName>
    <definedName name="R39972213">'399'!$F$289</definedName>
    <definedName name="R39972214">'399'!$G$289</definedName>
    <definedName name="R39972251">'399'!$D$290</definedName>
    <definedName name="R39972252">'399'!$E$290</definedName>
    <definedName name="R39972253">'399'!$F$290</definedName>
    <definedName name="R39972254">'399'!$G$290</definedName>
    <definedName name="R39972261">'399'!$D$291</definedName>
    <definedName name="R39972262">'399'!$E$291</definedName>
    <definedName name="R39972263">'399'!$F$291</definedName>
    <definedName name="R39972264">'399'!$G$291</definedName>
    <definedName name="R39972301">'399'!$D$292</definedName>
    <definedName name="R39972302">'399'!$E$292</definedName>
    <definedName name="R39972303">'399'!$F$292</definedName>
    <definedName name="R39972304">'399'!$G$292</definedName>
    <definedName name="R39972311">'399'!$D$293</definedName>
    <definedName name="R39972312">'399'!$E$293</definedName>
    <definedName name="R39972313">'399'!$F$293</definedName>
    <definedName name="R39972314">'399'!$G$293</definedName>
    <definedName name="R39972401">'399'!$D$294</definedName>
    <definedName name="R39972402">'399'!$E$294</definedName>
    <definedName name="R39972403">'399'!$F$294</definedName>
    <definedName name="R39972404">'399'!$G$294</definedName>
    <definedName name="R39972411">'399'!$D$295</definedName>
    <definedName name="R39972412">'399'!$E$295</definedName>
    <definedName name="R39972413">'399'!$F$295</definedName>
    <definedName name="R39972414">'399'!$G$295</definedName>
    <definedName name="R39972421">'399'!$D$296</definedName>
    <definedName name="R39972422">'399'!$E$296</definedName>
    <definedName name="R39972423">'399'!$F$296</definedName>
    <definedName name="R39972424">'399'!$G$296</definedName>
    <definedName name="R39972431">'399'!$D$297</definedName>
    <definedName name="R39972432">'399'!$E$297</definedName>
    <definedName name="R39972433">'399'!$F$297</definedName>
    <definedName name="R39972434">'399'!$G$297</definedName>
    <definedName name="R39972441">'399'!$D$298</definedName>
    <definedName name="R39972442">'399'!$E$298</definedName>
    <definedName name="R39972443">'399'!$F$298</definedName>
    <definedName name="R39972444">'399'!$G$298</definedName>
    <definedName name="R39972491">'399'!$D$299</definedName>
    <definedName name="R39972492">'399'!$E$299</definedName>
    <definedName name="R39972493">'399'!$F$299</definedName>
    <definedName name="R39972494">'399'!$G$299</definedName>
    <definedName name="R39972501">'399'!$D$300</definedName>
    <definedName name="R39972502">'399'!$E$300</definedName>
    <definedName name="R39972503">'399'!$F$300</definedName>
    <definedName name="R39972504">'399'!$G$300</definedName>
    <definedName name="R39972991">'399'!$D$301</definedName>
    <definedName name="R39972992">'399'!$E$301</definedName>
    <definedName name="R39972993">'399'!$F$301</definedName>
    <definedName name="R39972994">'399'!$G$301</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M18501">#REF!</definedName>
    <definedName name="RM18502">#REF!</definedName>
    <definedName name="RM18503">#REF!</definedName>
    <definedName name="RM18504">#REF!</definedName>
    <definedName name="RM18505">#REF!</definedName>
    <definedName name="RM18599">#REF!</definedName>
    <definedName name="RM18701">#REF!</definedName>
    <definedName name="RM18702">#REF!</definedName>
    <definedName name="RM18703">#REF!</definedName>
    <definedName name="RM18704">#REF!</definedName>
    <definedName name="RM18705">#REF!</definedName>
    <definedName name="RM18706">#REF!</definedName>
    <definedName name="RM18707">#REF!</definedName>
    <definedName name="RM18708">#REF!</definedName>
    <definedName name="RM18709">#REF!</definedName>
    <definedName name="RM18710">#REF!</definedName>
    <definedName name="RM18711">#REF!</definedName>
    <definedName name="RM18712">#REF!</definedName>
    <definedName name="RM18713">#REF!</definedName>
    <definedName name="RM18714">#REF!</definedName>
    <definedName name="RM18715">#REF!</definedName>
    <definedName name="RM18716">#REF!</definedName>
    <definedName name="RM18717">#REF!</definedName>
    <definedName name="RM18718">#REF!</definedName>
    <definedName name="RM18719">#REF!</definedName>
    <definedName name="RM18720">#REF!</definedName>
    <definedName name="RM18721">#REF!</definedName>
    <definedName name="RM18722">#REF!</definedName>
    <definedName name="RM18723">#REF!</definedName>
    <definedName name="RM18724">#REF!</definedName>
    <definedName name="RM18725">#REF!</definedName>
    <definedName name="RM18726">#REF!</definedName>
    <definedName name="RM18727">#REF!</definedName>
    <definedName name="RM18799">#REF!</definedName>
    <definedName name="RM18801">#REF!</definedName>
    <definedName name="RM18802">#REF!</definedName>
    <definedName name="RM18803">#REF!</definedName>
    <definedName name="RM18899">#REF!</definedName>
    <definedName name="RM18901">#REF!</definedName>
    <definedName name="RM18902">#REF!</definedName>
    <definedName name="RM18903">#REF!</definedName>
    <definedName name="RM18904">#REF!</definedName>
    <definedName name="RM18905">#REF!</definedName>
    <definedName name="RM18906">#REF!</definedName>
    <definedName name="RM18907">#REF!</definedName>
    <definedName name="RM18908">#REF!</definedName>
    <definedName name="RM18909">#REF!</definedName>
    <definedName name="RM18910">#REF!</definedName>
    <definedName name="RM18911">#REF!</definedName>
    <definedName name="RM18999">#REF!</definedName>
    <definedName name="RM19001">#REF!</definedName>
    <definedName name="RM19002">#REF!</definedName>
    <definedName name="RM19003">#REF!</definedName>
    <definedName name="RM19004">#REF!</definedName>
    <definedName name="RM19005">#REF!</definedName>
    <definedName name="RM19006">#REF!</definedName>
    <definedName name="RM19099">#REF!</definedName>
    <definedName name="RM19101">#REF!</definedName>
    <definedName name="RM19102">#REF!</definedName>
    <definedName name="RM19103">#REF!</definedName>
    <definedName name="RM19104">#REF!</definedName>
    <definedName name="RM19105">#REF!</definedName>
    <definedName name="RM19106">#REF!</definedName>
    <definedName name="RM19107">#REF!</definedName>
    <definedName name="RM19108">#REF!</definedName>
    <definedName name="RM19109">#REF!</definedName>
    <definedName name="RM19110">#REF!</definedName>
    <definedName name="RM19111">#REF!</definedName>
    <definedName name="RM19112">#REF!</definedName>
    <definedName name="RM19113">#REF!</definedName>
    <definedName name="RM19199">#REF!</definedName>
    <definedName name="RM19301">#REF!</definedName>
    <definedName name="RM19302">#REF!</definedName>
    <definedName name="RM19303">#REF!</definedName>
    <definedName name="RM19304">#REF!</definedName>
    <definedName name="RM19305">#REF!</definedName>
    <definedName name="RM19306">#REF!</definedName>
    <definedName name="RM19307">#REF!</definedName>
    <definedName name="RM19308">#REF!</definedName>
    <definedName name="RM19309">#REF!</definedName>
    <definedName name="RM19310">#REF!</definedName>
    <definedName name="RM19311">#REF!</definedName>
    <definedName name="RM19312">#REF!</definedName>
    <definedName name="RM19313">#REF!</definedName>
    <definedName name="RM19314">#REF!</definedName>
    <definedName name="RM19315">#REF!</definedName>
    <definedName name="RM19316">#REF!</definedName>
    <definedName name="RM19317">#REF!</definedName>
    <definedName name="RM19318">#REF!</definedName>
    <definedName name="RM19319">#REF!</definedName>
    <definedName name="RM19320">#REF!</definedName>
    <definedName name="RM19321">#REF!</definedName>
    <definedName name="RM19322">#REF!</definedName>
    <definedName name="RM19399">#REF!</definedName>
    <definedName name="rsPodielyIntervaly">'PodielyIntervaly'!$A$1:$E$27</definedName>
    <definedName name="rsVazbyUplnost">'VazbyUplnost'!$A$1:$C$13</definedName>
    <definedName name="UplnostHodnota1">'VazbyUplnost'!$B$1</definedName>
    <definedName name="UplnostHodnota2">'VazbyUplnost'!$C$1</definedName>
    <definedName name="UplnostText1">'VazbyUplnost'!$A$1</definedName>
    <definedName name="VazbyData">'Vazby'!$A$1:$K$207</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'Identifikacia'!$F$1</definedName>
    <definedName name="wsh185Data">#REF!</definedName>
    <definedName name="wsh185Riadok">#REF!</definedName>
    <definedName name="wsh185U">#REF!</definedName>
    <definedName name="wsh187Data">#REF!</definedName>
    <definedName name="wsh187Riadok">#REF!</definedName>
    <definedName name="wsh187U">#REF!</definedName>
    <definedName name="wsh188Data">#REF!</definedName>
    <definedName name="wsh188Riadok">#REF!</definedName>
    <definedName name="wsh188U">#REF!</definedName>
    <definedName name="wsh189Data">#REF!</definedName>
    <definedName name="wsh189Riadok">#REF!</definedName>
    <definedName name="wsh189U">#REF!</definedName>
    <definedName name="wsh190Data">#REF!</definedName>
    <definedName name="wsh190Riadok">#REF!</definedName>
    <definedName name="wsh190U">#REF!</definedName>
    <definedName name="wsh191Data">#REF!</definedName>
    <definedName name="wsh191Riadok">#REF!</definedName>
    <definedName name="wsh191U">#REF!</definedName>
    <definedName name="wsh193Data">#REF!</definedName>
    <definedName name="wsh193Riadok">#REF!</definedName>
    <definedName name="wsh193U">#REF!</definedName>
    <definedName name="wsh310Data">'310'!$B$6:$C$18</definedName>
    <definedName name="wsh310Riadok">'310'!$B$6</definedName>
    <definedName name="wsh310U">'310'!$C$6</definedName>
    <definedName name="wsh310Values">'310'!$C$7:$E$19</definedName>
    <definedName name="wsh320Data">'320'!$B$6:$D$27</definedName>
    <definedName name="wsh320Riadok">'320'!$B$6</definedName>
    <definedName name="wsh320U">'320'!$C$6:$D$6</definedName>
    <definedName name="wsh320Values">'320'!$C$7:$F$28</definedName>
    <definedName name="wsh399Data">'399'!$C$6:$F$301</definedName>
    <definedName name="wsh399Riadok">'399'!$C$6</definedName>
    <definedName name="wsh399U">'399'!$D$6:$F$6</definedName>
    <definedName name="wsh399Values">'399'!$D$7:$I$302</definedName>
    <definedName name="wshIdentMesiac">'Identifikacia'!#REF!</definedName>
    <definedName name="wshIdentNazov">'Identifikacia'!$B$2</definedName>
    <definedName name="wshIdentRok">'Identifikacia'!$B$1</definedName>
  </definedNames>
  <calcPr fullCalcOnLoad="1"/>
</workbook>
</file>

<file path=xl/comments5.xml><?xml version="1.0" encoding="utf-8"?>
<comments xmlns="http://schemas.openxmlformats.org/spreadsheetml/2006/main">
  <authors>
    <author>Radela</author>
  </authors>
  <commentList>
    <comment ref="F7" authorId="0">
      <text>
        <r>
          <rPr>
            <sz val="8"/>
            <rFont val="Tahoma"/>
            <family val="2"/>
          </rPr>
          <t xml:space="preserve">% rozpočítania platby SAPS do živočíšnej výroby vo vnútropodnikových kalkuláciách
</t>
        </r>
      </text>
    </comment>
  </commentList>
</comments>
</file>

<file path=xl/sharedStrings.xml><?xml version="1.0" encoding="utf-8"?>
<sst xmlns="http://schemas.openxmlformats.org/spreadsheetml/2006/main" count="3144" uniqueCount="1281">
  <si>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</si>
  <si>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</si>
  <si>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</si>
  <si>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</si>
  <si>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</si>
  <si>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</si>
  <si>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</si>
  <si>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</si>
  <si>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</si>
  <si>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</si>
  <si>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</si>
  <si>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</si>
  <si>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</si>
  <si>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</si>
  <si>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</si>
  <si>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</si>
  <si>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</si>
  <si>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</si>
  <si>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</si>
  <si>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</si>
  <si>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</si>
  <si>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</si>
  <si>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</si>
  <si>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</si>
  <si>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</si>
  <si>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</si>
  <si>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</si>
  <si>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</si>
  <si>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</si>
  <si>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</si>
  <si>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</si>
  <si>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</si>
  <si>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IČO:</t>
  </si>
  <si>
    <t>OKRES KOD:</t>
  </si>
  <si>
    <t>NAZOV</t>
  </si>
  <si>
    <t>Okres</t>
  </si>
  <si>
    <t>Region</t>
  </si>
  <si>
    <t>Bratislava</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</si>
  <si>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</si>
  <si>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</si>
  <si>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</si>
  <si>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</si>
  <si>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</si>
  <si>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</si>
  <si>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</si>
  <si>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</si>
  <si>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</si>
  <si>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</si>
  <si>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</si>
  <si>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</si>
  <si>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</si>
  <si>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</si>
  <si>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</si>
  <si>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</si>
  <si>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</si>
  <si>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</si>
  <si>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</si>
  <si>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</si>
  <si>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</si>
  <si>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</si>
  <si>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</si>
  <si>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</si>
  <si>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</si>
  <si>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</si>
  <si>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</si>
  <si>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</si>
  <si>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</si>
  <si>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</si>
  <si>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</si>
  <si>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</si>
  <si>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</si>
  <si>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</si>
  <si>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</si>
  <si>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</si>
  <si>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</si>
  <si>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</si>
  <si>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</si>
  <si>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</si>
  <si>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</si>
  <si>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</si>
  <si>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</si>
  <si>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</si>
  <si>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</si>
  <si>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</si>
  <si>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</si>
  <si>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</si>
  <si>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</si>
  <si>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</si>
  <si>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</si>
  <si>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</si>
  <si>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</si>
  <si>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</si>
  <si>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</si>
  <si>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</si>
  <si>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</si>
  <si>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</si>
  <si>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</si>
  <si>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</si>
  <si>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</si>
  <si>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</si>
  <si>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</si>
  <si>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</si>
  <si>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</si>
  <si>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</si>
  <si>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</si>
  <si>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</si>
  <si>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</si>
  <si>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</si>
  <si>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</si>
  <si>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</si>
  <si>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</si>
  <si>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</si>
  <si>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</si>
  <si>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</si>
  <si>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</si>
  <si>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</si>
  <si>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</si>
  <si>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</si>
  <si>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</si>
  <si>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</si>
  <si>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</si>
  <si>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</si>
  <si>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hl</t>
  </si>
  <si>
    <t>Protokol o chybách:</t>
  </si>
  <si>
    <t>Nevyplnené výkazy:</t>
  </si>
  <si>
    <t xml:space="preserve">Chyby väzieb </t>
  </si>
  <si>
    <t>CISKP</t>
  </si>
  <si>
    <t>Text</t>
  </si>
  <si>
    <t>MJ</t>
  </si>
  <si>
    <t>1512130</t>
  </si>
  <si>
    <t>Králiky živé</t>
  </si>
  <si>
    <t>ks</t>
  </si>
  <si>
    <t>1512131</t>
  </si>
  <si>
    <t>t.ž.hm.</t>
  </si>
  <si>
    <t>1512132</t>
  </si>
  <si>
    <t>Králiky jatočné v mäse</t>
  </si>
  <si>
    <t>t</t>
  </si>
  <si>
    <t>1520110</t>
  </si>
  <si>
    <t>Ryby morské upravené</t>
  </si>
  <si>
    <t>1520140</t>
  </si>
  <si>
    <t>Výrobky z morských rýb a morských zvierat</t>
  </si>
  <si>
    <t>1542000</t>
  </si>
  <si>
    <t>Tuky a oleje rastlinné jedlé spolu</t>
  </si>
  <si>
    <t>1542110</t>
  </si>
  <si>
    <t>Oleje jedlé</t>
  </si>
  <si>
    <t>1543100</t>
  </si>
  <si>
    <t>Tuky rastlinné jedlé</t>
  </si>
  <si>
    <t>1543110</t>
  </si>
  <si>
    <t>Tuky pokrmové</t>
  </si>
  <si>
    <t>1552100</t>
  </si>
  <si>
    <t>Zmrzlina a ostatné podob. mrazené výrobky</t>
  </si>
  <si>
    <t>1552101</t>
  </si>
  <si>
    <t>Mrazené mliečne výrobky</t>
  </si>
  <si>
    <t>1562220</t>
  </si>
  <si>
    <t>Škrob zemiakový</t>
  </si>
  <si>
    <t>1596110</t>
  </si>
  <si>
    <t xml:space="preserve">Pivo spolu </t>
  </si>
  <si>
    <t>0500110</t>
  </si>
  <si>
    <t>Trhové ryby (živé) spolu</t>
  </si>
  <si>
    <t>kg</t>
  </si>
  <si>
    <t>0500111</t>
  </si>
  <si>
    <t>Trhové ryby (živé) - kapor</t>
  </si>
  <si>
    <t>0500112</t>
  </si>
  <si>
    <t>Trhové ryby (živé) - pstruh</t>
  </si>
  <si>
    <t>0500120</t>
  </si>
  <si>
    <t>Spracované sladkovodné ryby spolu</t>
  </si>
  <si>
    <t>0500121</t>
  </si>
  <si>
    <t>Spracované sladkovodné ryby - kapor</t>
  </si>
  <si>
    <t>0500122</t>
  </si>
  <si>
    <t>Spracované sladkovodné ryby - pstruh</t>
  </si>
  <si>
    <t>Telefón:</t>
  </si>
  <si>
    <t>KOD1:</t>
  </si>
  <si>
    <t>REG.CISLO:</t>
  </si>
  <si>
    <t>KOD3:</t>
  </si>
  <si>
    <t>KOD5:</t>
  </si>
  <si>
    <t>KOD6:</t>
  </si>
  <si>
    <t>KOD7:</t>
  </si>
  <si>
    <t>KOD8:</t>
  </si>
  <si>
    <t>KOD9:</t>
  </si>
  <si>
    <t>KOD10:</t>
  </si>
  <si>
    <t>Názov:</t>
  </si>
  <si>
    <t>Ulica:</t>
  </si>
  <si>
    <t>Výkaz zostavil-kontakt:</t>
  </si>
  <si>
    <t>ROK:</t>
  </si>
  <si>
    <t>Obec:</t>
  </si>
  <si>
    <t>PSČ:</t>
  </si>
  <si>
    <t>Ukazovateľ</t>
  </si>
  <si>
    <t>Riadok</t>
  </si>
  <si>
    <t>U1</t>
  </si>
  <si>
    <t>U2</t>
  </si>
  <si>
    <t>U3</t>
  </si>
  <si>
    <t>Príjmy celkom</t>
  </si>
  <si>
    <t/>
  </si>
  <si>
    <t>2001</t>
  </si>
  <si>
    <t>- príjmy z rastlinnej a živočíšnej výroby</t>
  </si>
  <si>
    <t>2041</t>
  </si>
  <si>
    <t>--- z rastlinnej výroby (okrem služieb poskytovaných RV)</t>
  </si>
  <si>
    <t>2042</t>
  </si>
  <si>
    <t>----- v systéme ekologického poľnohospodárstva</t>
  </si>
  <si>
    <t>2043</t>
  </si>
  <si>
    <t>---  zo živočíšnej výroby  (okrem služieb poskytovaných ŽV)</t>
  </si>
  <si>
    <t>2044</t>
  </si>
  <si>
    <t>2045</t>
  </si>
  <si>
    <t>- príjmy z agroturistiky</t>
  </si>
  <si>
    <t>2046</t>
  </si>
  <si>
    <t>- príjmy z prenájmu pôdy</t>
  </si>
  <si>
    <t>2047</t>
  </si>
  <si>
    <t>- príjmy z prenájmu budov</t>
  </si>
  <si>
    <t>2048</t>
  </si>
  <si>
    <t>- príjmy z bežných dotácií</t>
  </si>
  <si>
    <t>2160</t>
  </si>
  <si>
    <t>- náhrady škôd od MPRV SR</t>
  </si>
  <si>
    <t>2170</t>
  </si>
  <si>
    <t>Výdavky celkom</t>
  </si>
  <si>
    <t>2316</t>
  </si>
  <si>
    <t>- výdavky za prenájom poľnohospodárskej pôdy</t>
  </si>
  <si>
    <t>2374</t>
  </si>
  <si>
    <t>--- výdavky za prenájom ornej pôdy</t>
  </si>
  <si>
    <t>2375</t>
  </si>
  <si>
    <t>--- výdavky za prenájom lúk a pasienkov</t>
  </si>
  <si>
    <t>2376</t>
  </si>
  <si>
    <t>- manká a škody</t>
  </si>
  <si>
    <t>2410</t>
  </si>
  <si>
    <t>--- škody na majetku z podmáčania pôdy, povodní a živelných pohrôm</t>
  </si>
  <si>
    <t>2411</t>
  </si>
  <si>
    <t>Rozdiel príjmov a výdavkov</t>
  </si>
  <si>
    <t>2570</t>
  </si>
  <si>
    <t>Priemerný evidenčný počet zamestnancov</t>
  </si>
  <si>
    <t>osoby</t>
  </si>
  <si>
    <t>3010</t>
  </si>
  <si>
    <t>z toho: rodinní príslušníci (platení)</t>
  </si>
  <si>
    <t>3015</t>
  </si>
  <si>
    <t>z toho: ženy (z riadku 3010)</t>
  </si>
  <si>
    <t>3016</t>
  </si>
  <si>
    <t>Ročný priem.ev. počet zamestnancov na TPP-prepoč.</t>
  </si>
  <si>
    <t>3017</t>
  </si>
  <si>
    <t>Neplatená pracovná sila (rodinní príslušníci)</t>
  </si>
  <si>
    <t>3018</t>
  </si>
  <si>
    <t>z toho: ženy</t>
  </si>
  <si>
    <t>3019</t>
  </si>
  <si>
    <t>Zamestnanosť - vek 18-24 rokov</t>
  </si>
  <si>
    <t>3031</t>
  </si>
  <si>
    <t>Zamestnanosť - vek 25-34 rokov</t>
  </si>
  <si>
    <t>3032</t>
  </si>
  <si>
    <t>Zamestnanosť - vek 35-49 rokov</t>
  </si>
  <si>
    <t>3033</t>
  </si>
  <si>
    <t>Zamestnanosť - vek 50-59 rokov</t>
  </si>
  <si>
    <t>3034</t>
  </si>
  <si>
    <t>Zamestnanosť - vek 60 a viac rokov</t>
  </si>
  <si>
    <t>3035</t>
  </si>
  <si>
    <t>Celkovy pocet vlastnikov podniku (clenov, spolocnikov)</t>
  </si>
  <si>
    <t>3036</t>
  </si>
  <si>
    <t>Počet novovytvorených stálych pracovných miest</t>
  </si>
  <si>
    <t>3037</t>
  </si>
  <si>
    <t>Počet pracovníkov so slovenskou štátnou prísl. (SR)</t>
  </si>
  <si>
    <t>3045</t>
  </si>
  <si>
    <t>Počet pracovníkov zo štátnou prísl. z EÚ okrem SR</t>
  </si>
  <si>
    <t>3046</t>
  </si>
  <si>
    <t>Počet prac. z EHP (Nórsko, Island, Lichtenštajnsko)</t>
  </si>
  <si>
    <t>3047</t>
  </si>
  <si>
    <t>Počet pracovníkov mimo EÚ/EHP/SR</t>
  </si>
  <si>
    <t>3048</t>
  </si>
  <si>
    <t xml:space="preserve">Počet zamestnancov s využitím pracovného času 90 – 100 % </t>
  </si>
  <si>
    <t>3051</t>
  </si>
  <si>
    <t xml:space="preserve">z toho: ženy </t>
  </si>
  <si>
    <t>3052</t>
  </si>
  <si>
    <t>Počet odpracovaných hodín pre zamestnancov s využitím pracovného času 90 – 100 %</t>
  </si>
  <si>
    <t>3053</t>
  </si>
  <si>
    <t>3054</t>
  </si>
  <si>
    <t xml:space="preserve">Počet zamestnancov s využitím pracovného času 30 – 90 % </t>
  </si>
  <si>
    <t>3055</t>
  </si>
  <si>
    <t>3056</t>
  </si>
  <si>
    <t xml:space="preserve">Počet odpracovaných hodín pre zamestnancov s využitím pracovného času 30 – 90 % </t>
  </si>
  <si>
    <t>3057</t>
  </si>
  <si>
    <t>3058</t>
  </si>
  <si>
    <t xml:space="preserve">Počet zamestnancov s využitím pracovného času do 30 % </t>
  </si>
  <si>
    <t>3059</t>
  </si>
  <si>
    <t>3060</t>
  </si>
  <si>
    <t xml:space="preserve">Počet odpracovaných hodín pre zamestnancov s využitím pracovného času do 30 % </t>
  </si>
  <si>
    <t>3061</t>
  </si>
  <si>
    <t>3062</t>
  </si>
  <si>
    <t>Základné vzdelanie a iba poľnohosp.skúsenosti</t>
  </si>
  <si>
    <t>3100</t>
  </si>
  <si>
    <t>Stredoškolské vzdelanie bez maturity</t>
  </si>
  <si>
    <t>3105</t>
  </si>
  <si>
    <t>z toho: stredoškolské poľnohospodárske vzdelanie</t>
  </si>
  <si>
    <t>3110</t>
  </si>
  <si>
    <t>Stredoškolské vzdelanie s maturitou</t>
  </si>
  <si>
    <t>3115</t>
  </si>
  <si>
    <t>3120</t>
  </si>
  <si>
    <t>Absolvovaný aspoň 2-ročný kurz na poľn. vyššej strednej škole, univerzite</t>
  </si>
  <si>
    <t>3125</t>
  </si>
  <si>
    <t>Vysokoškolské vzdelanie II. stupňa – v poľnohospodárstve</t>
  </si>
  <si>
    <t>3130</t>
  </si>
  <si>
    <t>Vysokoškolské vzdelanie II. stupňa – iné</t>
  </si>
  <si>
    <t>3135</t>
  </si>
  <si>
    <t>Kontrolný súčet</t>
  </si>
  <si>
    <t>3199</t>
  </si>
  <si>
    <t>Podpory neinvestičného charakteru (z účtu 648)</t>
  </si>
  <si>
    <t>4700</t>
  </si>
  <si>
    <t>Úhrada finančnej disciplíny z prechádzajúceho roka</t>
  </si>
  <si>
    <t>4702</t>
  </si>
  <si>
    <t>Jednotná platba na plochu (SAPS)</t>
  </si>
  <si>
    <t>4704</t>
  </si>
  <si>
    <t>Platba na poľn.postupy prospešné pre klímu a životné prostredie (greening)</t>
  </si>
  <si>
    <t>4706</t>
  </si>
  <si>
    <t>Platba pre mladých poľnohospodárov</t>
  </si>
  <si>
    <t>4707</t>
  </si>
  <si>
    <t>Platba na pestovanie cukrovej repy</t>
  </si>
  <si>
    <t>4708</t>
  </si>
  <si>
    <t>Platba na pestovanie chmeľu</t>
  </si>
  <si>
    <t>4722</t>
  </si>
  <si>
    <t>Platba na pestovanie vybraných druhov ovocia s vysokou prácnosťou</t>
  </si>
  <si>
    <t>4723</t>
  </si>
  <si>
    <t>Platba na pestovanie vybraných druhov ovocia s veľmi vysokou prácnosťou</t>
  </si>
  <si>
    <t>4724</t>
  </si>
  <si>
    <t>Platba na pestovanie vybraných druhov zeleniny s vysokou prácnosťou</t>
  </si>
  <si>
    <t>4725</t>
  </si>
  <si>
    <t>Platba na pestovanie vybraných druhov zeleniny s veľmi vysokou prácnosťou</t>
  </si>
  <si>
    <t>4726</t>
  </si>
  <si>
    <t>Platba na pestovanie rajčiakov</t>
  </si>
  <si>
    <t>4727</t>
  </si>
  <si>
    <t>Platba na pestovanie vybraných druhov zeleniny</t>
  </si>
  <si>
    <t>4728</t>
  </si>
  <si>
    <t>Platba na pestovanie bielkovinových plodín</t>
  </si>
  <si>
    <t>4729</t>
  </si>
  <si>
    <t>Platba na chov bahníc, jariek a kôz</t>
  </si>
  <si>
    <t>4731</t>
  </si>
  <si>
    <t>Platba na výkrm vybraných kategórií hovädzieho dobytka</t>
  </si>
  <si>
    <t>4732</t>
  </si>
  <si>
    <t>Platba na kravy chované v systéme s trhovou produkciou mlieka</t>
  </si>
  <si>
    <t>4733</t>
  </si>
  <si>
    <t>Doplnková vnútroštátna platba na dobytčie jednotky</t>
  </si>
  <si>
    <t>4737</t>
  </si>
  <si>
    <t>- dojčiace kravy</t>
  </si>
  <si>
    <t>4738</t>
  </si>
  <si>
    <t>- ovce a kozy</t>
  </si>
  <si>
    <t>4739</t>
  </si>
  <si>
    <t>Program rozvoja vidieka 2014-2020</t>
  </si>
  <si>
    <t>4740</t>
  </si>
  <si>
    <t>- platba pre oblasti s prírodnými, al.inými  osobitnými obmedzeniami</t>
  </si>
  <si>
    <t>4741</t>
  </si>
  <si>
    <t>---- horské oblasti (H)</t>
  </si>
  <si>
    <t>4742</t>
  </si>
  <si>
    <t>---- oblasti čeliace významným prírodným obmedzeniam (BK)</t>
  </si>
  <si>
    <t>4743</t>
  </si>
  <si>
    <t>---- oblasti postihnuté špecifickými obmedzeniami (OS)</t>
  </si>
  <si>
    <t>4744</t>
  </si>
  <si>
    <t>---- vyradené katastre LFA (dobiehajúce)</t>
  </si>
  <si>
    <t>4745</t>
  </si>
  <si>
    <t>- Platby v rámci sústavy Natura 2000</t>
  </si>
  <si>
    <t>4746</t>
  </si>
  <si>
    <t>---- na poľnohospodárskej pôde</t>
  </si>
  <si>
    <t>4747</t>
  </si>
  <si>
    <t>---- na lesné pozemky</t>
  </si>
  <si>
    <t>4748</t>
  </si>
  <si>
    <t>- Agroenviromentálno-klimatické opatrenia celkom</t>
  </si>
  <si>
    <t>4750</t>
  </si>
  <si>
    <t>---- integrovaná produkcia v ovocinárstve</t>
  </si>
  <si>
    <t>4752</t>
  </si>
  <si>
    <t>----  integrovaná produkcia v zeleninárstve</t>
  </si>
  <si>
    <t>4753</t>
  </si>
  <si>
    <t>----  integrovaná produkcia vo vinohradníctve</t>
  </si>
  <si>
    <t>4754</t>
  </si>
  <si>
    <t>---- ochrana biotopov prírodných a poloprírodných trávnych porastov</t>
  </si>
  <si>
    <t>4755</t>
  </si>
  <si>
    <t>---- multifunkčné okraje polí (biopásy na ornej pôde)</t>
  </si>
  <si>
    <t>4756</t>
  </si>
  <si>
    <t>---- ochrana vodných zdrojov - CHVO Žitný ostrov</t>
  </si>
  <si>
    <t>4757</t>
  </si>
  <si>
    <t>---- ochrana dropa fúzatého</t>
  </si>
  <si>
    <t>4758</t>
  </si>
  <si>
    <t>---- ochrana biotopov sysľa pasienkového</t>
  </si>
  <si>
    <t>4759</t>
  </si>
  <si>
    <t>---- chov a udržanie ohrozených  druhov zvierat</t>
  </si>
  <si>
    <t>4760</t>
  </si>
  <si>
    <t>- Ekologické poľnohospodárstvo (EP)</t>
  </si>
  <si>
    <t>4770</t>
  </si>
  <si>
    <t xml:space="preserve"> ---- ovocné sady intenzívne (v EP)</t>
  </si>
  <si>
    <t>4771</t>
  </si>
  <si>
    <t>---- ovocné sady ostatné (v EP)</t>
  </si>
  <si>
    <t>4772</t>
  </si>
  <si>
    <t>---- ekologická produkcia na ornej pôde</t>
  </si>
  <si>
    <t>4773</t>
  </si>
  <si>
    <t>---- EP v zeleninárstve, liečivé, korenin.a aromatické rastliny</t>
  </si>
  <si>
    <t>4774</t>
  </si>
  <si>
    <t>----  z toho: zemiaky</t>
  </si>
  <si>
    <t>4775</t>
  </si>
  <si>
    <t>----  ekologická produkcia vo vinohradníctve</t>
  </si>
  <si>
    <t>4776</t>
  </si>
  <si>
    <t>----  ekologická produkcia na TTP</t>
  </si>
  <si>
    <t>4777</t>
  </si>
  <si>
    <t>- Dobré životné podmienky zvierat</t>
  </si>
  <si>
    <t>4780</t>
  </si>
  <si>
    <t>----  chov hydiny (brojlery kurčiat)</t>
  </si>
  <si>
    <t>4781</t>
  </si>
  <si>
    <t>----  dojnice</t>
  </si>
  <si>
    <t>4782</t>
  </si>
  <si>
    <t>----  prasnice</t>
  </si>
  <si>
    <t>4783</t>
  </si>
  <si>
    <t>----  výkrm ošípaných</t>
  </si>
  <si>
    <t>4784</t>
  </si>
  <si>
    <t xml:space="preserve">Operačný program pre rybné hospodárstvo </t>
  </si>
  <si>
    <t>4790</t>
  </si>
  <si>
    <t>Štátna pomoc: podpora podľa Výnosu MPRV SR 660/2014-100</t>
  </si>
  <si>
    <t>4792</t>
  </si>
  <si>
    <t>Štátna pomoc: opatrenie Zelená nafta 2019+</t>
  </si>
  <si>
    <t>4794</t>
  </si>
  <si>
    <t>Neinvestičná pomoc na opatrenia pre organizovanie trhu</t>
  </si>
  <si>
    <t>4796</t>
  </si>
  <si>
    <t>Podpory investičného charakteru</t>
  </si>
  <si>
    <t>4800</t>
  </si>
  <si>
    <t>- Podpora podľa výnosov MPRV SR a NV SR</t>
  </si>
  <si>
    <t>4805</t>
  </si>
  <si>
    <t>- Program rozvoja vidieka 2007-2013, 2014-2020</t>
  </si>
  <si>
    <t>4809</t>
  </si>
  <si>
    <t>- Operačný program pre rybné hospodárstvo</t>
  </si>
  <si>
    <t>4810</t>
  </si>
  <si>
    <t>- Pomoc na opatrenia pre organizovanie trhu</t>
  </si>
  <si>
    <t>4811</t>
  </si>
  <si>
    <t>Platby za poskytnuté údaje</t>
  </si>
  <si>
    <t>4820</t>
  </si>
  <si>
    <t>- dojnice</t>
  </si>
  <si>
    <t>4821</t>
  </si>
  <si>
    <t>4822</t>
  </si>
  <si>
    <t>- ošípané</t>
  </si>
  <si>
    <t>4823</t>
  </si>
  <si>
    <t>- sady a vinohrady</t>
  </si>
  <si>
    <t>4824</t>
  </si>
  <si>
    <t>Celková úhrada za užívanie pozemných komunikácií</t>
  </si>
  <si>
    <t>4910</t>
  </si>
  <si>
    <t>4999</t>
  </si>
  <si>
    <t>Daň z nehnuteľnosti</t>
  </si>
  <si>
    <t>5535</t>
  </si>
  <si>
    <t>- z pozemkov</t>
  </si>
  <si>
    <t>5540</t>
  </si>
  <si>
    <t>--- z ornej pôdy, chmeľníc, viníc a ovoc.sadov</t>
  </si>
  <si>
    <t>5541</t>
  </si>
  <si>
    <t>--- z trvalých trávnych porastov</t>
  </si>
  <si>
    <t>5542</t>
  </si>
  <si>
    <t>- zo stavieb</t>
  </si>
  <si>
    <t>5545</t>
  </si>
  <si>
    <t>Poistné zaplatené na poistné udalosti</t>
  </si>
  <si>
    <t>5565</t>
  </si>
  <si>
    <t>z toho : majetku</t>
  </si>
  <si>
    <t>5566</t>
  </si>
  <si>
    <t xml:space="preserve">                úrody</t>
  </si>
  <si>
    <t>5567</t>
  </si>
  <si>
    <t xml:space="preserve">                zvierat</t>
  </si>
  <si>
    <t>5568</t>
  </si>
  <si>
    <t>Náhrada škôd z poistného celkom</t>
  </si>
  <si>
    <t>5585</t>
  </si>
  <si>
    <t>5586</t>
  </si>
  <si>
    <t>5587</t>
  </si>
  <si>
    <t>5588</t>
  </si>
  <si>
    <t>5999</t>
  </si>
  <si>
    <t>Obhospodarovaná poľn.pôda v užívaní podľa katastra</t>
  </si>
  <si>
    <t>ha</t>
  </si>
  <si>
    <t>6009</t>
  </si>
  <si>
    <t>Obhospodarovaná poľn.pôda v užívaní podľa LPIS,IACS</t>
  </si>
  <si>
    <t>6010</t>
  </si>
  <si>
    <t>- orná pôda</t>
  </si>
  <si>
    <t>6015</t>
  </si>
  <si>
    <t>- lúky a pasienky</t>
  </si>
  <si>
    <t>6020</t>
  </si>
  <si>
    <t>- ovocné sady</t>
  </si>
  <si>
    <t>6025</t>
  </si>
  <si>
    <t>---  jadroviny</t>
  </si>
  <si>
    <t>6030</t>
  </si>
  <si>
    <t>---  kôstkoviny</t>
  </si>
  <si>
    <t>6035</t>
  </si>
  <si>
    <t>---  bobuľoviny</t>
  </si>
  <si>
    <t>6040</t>
  </si>
  <si>
    <t>- vinice</t>
  </si>
  <si>
    <t>6045</t>
  </si>
  <si>
    <t>- chmeľnice</t>
  </si>
  <si>
    <t>6050</t>
  </si>
  <si>
    <t>Prenajatá poľn.pôda v užívaní (podľa LPIS, IACS)</t>
  </si>
  <si>
    <t>6055</t>
  </si>
  <si>
    <t>- výmera cirkevnej pôdy</t>
  </si>
  <si>
    <t>6060</t>
  </si>
  <si>
    <t>- výmera štátnej pôdy z SPF</t>
  </si>
  <si>
    <t>6065</t>
  </si>
  <si>
    <t>- výmera pôdy nezistených vlastníkov z SPF</t>
  </si>
  <si>
    <t>6070</t>
  </si>
  <si>
    <t>- výmera pôdy súkromných osôb</t>
  </si>
  <si>
    <t>6075</t>
  </si>
  <si>
    <t>Poľn.pôda v užívaní zaradená v ANC</t>
  </si>
  <si>
    <t>6080</t>
  </si>
  <si>
    <t>Poľn.pôda v užívaní pod závlahou</t>
  </si>
  <si>
    <t>6085</t>
  </si>
  <si>
    <t>Poľn.pôda v užívaní zaradená do agroenvironmentálnych opatrení</t>
  </si>
  <si>
    <t>6090</t>
  </si>
  <si>
    <t>Poľn.pôda v užívaní v systéme ekologického poľnohospodárstva</t>
  </si>
  <si>
    <t>6095</t>
  </si>
  <si>
    <t>- orná pôda v EP</t>
  </si>
  <si>
    <t>6100</t>
  </si>
  <si>
    <t>- lúky a pasienky v EP</t>
  </si>
  <si>
    <t>6105</t>
  </si>
  <si>
    <t>- ovocné sady v EP</t>
  </si>
  <si>
    <t>6110</t>
  </si>
  <si>
    <t>- vinice v EP</t>
  </si>
  <si>
    <t>6115</t>
  </si>
  <si>
    <t>Vodná plocha rybníkov</t>
  </si>
  <si>
    <t>6120</t>
  </si>
  <si>
    <t>Zberová plocha celkom</t>
  </si>
  <si>
    <t>6200</t>
  </si>
  <si>
    <t>z toho : obilniny celkom</t>
  </si>
  <si>
    <t>6205</t>
  </si>
  <si>
    <t xml:space="preserve">              z toho : pšenica</t>
  </si>
  <si>
    <t>6210</t>
  </si>
  <si>
    <t xml:space="preserve">                             jačmeň</t>
  </si>
  <si>
    <t>6215</t>
  </si>
  <si>
    <t xml:space="preserve">                             kukurica na zrno</t>
  </si>
  <si>
    <t>6220</t>
  </si>
  <si>
    <t xml:space="preserve">         olejniny celkom</t>
  </si>
  <si>
    <t>6225</t>
  </si>
  <si>
    <t xml:space="preserve">         z toho : repka</t>
  </si>
  <si>
    <t>6230</t>
  </si>
  <si>
    <t xml:space="preserve">                         slnečnica</t>
  </si>
  <si>
    <t>6232</t>
  </si>
  <si>
    <t xml:space="preserve">         cukrová repa technická</t>
  </si>
  <si>
    <t>6235</t>
  </si>
  <si>
    <t xml:space="preserve">         sója</t>
  </si>
  <si>
    <t>6237</t>
  </si>
  <si>
    <t xml:space="preserve">         zemiaky celkom</t>
  </si>
  <si>
    <t>6240</t>
  </si>
  <si>
    <t xml:space="preserve">         z toho : skoré</t>
  </si>
  <si>
    <t>6245</t>
  </si>
  <si>
    <t xml:space="preserve">         zelenina celkom</t>
  </si>
  <si>
    <t>6250</t>
  </si>
  <si>
    <t xml:space="preserve">            - zelenina listová</t>
  </si>
  <si>
    <t>6255</t>
  </si>
  <si>
    <t xml:space="preserve">            - zelenina struková</t>
  </si>
  <si>
    <t>6260</t>
  </si>
  <si>
    <t xml:space="preserve">            - zelenina lahôdková</t>
  </si>
  <si>
    <t>6262</t>
  </si>
  <si>
    <t xml:space="preserve">            - zelenina cibuľová</t>
  </si>
  <si>
    <t>6265</t>
  </si>
  <si>
    <t xml:space="preserve">            - zelenina hlúbová</t>
  </si>
  <si>
    <t>6270</t>
  </si>
  <si>
    <t xml:space="preserve">            - zelenina koreňová</t>
  </si>
  <si>
    <t>6275</t>
  </si>
  <si>
    <t xml:space="preserve">            - zelenina plodová</t>
  </si>
  <si>
    <t>6276</t>
  </si>
  <si>
    <t xml:space="preserve">             - z toho: rajčiaky</t>
  </si>
  <si>
    <t>6277</t>
  </si>
  <si>
    <t xml:space="preserve">      skleníky a fóliovníky pre zeleninu a rajčiaky</t>
  </si>
  <si>
    <t>6278</t>
  </si>
  <si>
    <t xml:space="preserve">      ovocie celkom      </t>
  </si>
  <si>
    <t>6279</t>
  </si>
  <si>
    <t xml:space="preserve">           - bobuľoviny</t>
  </si>
  <si>
    <t>6280</t>
  </si>
  <si>
    <t xml:space="preserve">           - kôstkoviny</t>
  </si>
  <si>
    <t>6281</t>
  </si>
  <si>
    <t xml:space="preserve">           - hrušky</t>
  </si>
  <si>
    <t>6282</t>
  </si>
  <si>
    <t xml:space="preserve">           - jablká</t>
  </si>
  <si>
    <t>6283</t>
  </si>
  <si>
    <t xml:space="preserve">          - škrupinové</t>
  </si>
  <si>
    <t>6284</t>
  </si>
  <si>
    <t xml:space="preserve">         krmoviny na ornej pôde celkom</t>
  </si>
  <si>
    <t>6285</t>
  </si>
  <si>
    <t xml:space="preserve">         zberová plocha vinohradov</t>
  </si>
  <si>
    <t>6286</t>
  </si>
  <si>
    <t>Zberová plocha geneticky modifikovaných plodín</t>
  </si>
  <si>
    <t>6290</t>
  </si>
  <si>
    <t>Zberová plocha plodín na energetické účely</t>
  </si>
  <si>
    <t>6295</t>
  </si>
  <si>
    <t>Úroda obilnín celkom</t>
  </si>
  <si>
    <t>6400</t>
  </si>
  <si>
    <t xml:space="preserve">         z toho : pšenica</t>
  </si>
  <si>
    <t>6405</t>
  </si>
  <si>
    <t xml:space="preserve">                         jačmeň</t>
  </si>
  <si>
    <t>6410</t>
  </si>
  <si>
    <t xml:space="preserve">                         kukurica na zrno</t>
  </si>
  <si>
    <t>6415</t>
  </si>
  <si>
    <t>Úroda olejnín celkom</t>
  </si>
  <si>
    <t>6420</t>
  </si>
  <si>
    <t>z toho: repka</t>
  </si>
  <si>
    <t>6425</t>
  </si>
  <si>
    <t xml:space="preserve">               slnečnica</t>
  </si>
  <si>
    <t>6426</t>
  </si>
  <si>
    <t>Úroda cukrovej repy technickej celkom</t>
  </si>
  <si>
    <t>6430</t>
  </si>
  <si>
    <t>Úroda sóje celkom</t>
  </si>
  <si>
    <t>6432</t>
  </si>
  <si>
    <t>Úroda konzumných zemiakov celkom</t>
  </si>
  <si>
    <t>6435</t>
  </si>
  <si>
    <t>z toho : skoré</t>
  </si>
  <si>
    <t>6440</t>
  </si>
  <si>
    <t xml:space="preserve">Úroda zeleniny celkom   </t>
  </si>
  <si>
    <t>6445</t>
  </si>
  <si>
    <t xml:space="preserve">         - zelenina listová</t>
  </si>
  <si>
    <t>6447</t>
  </si>
  <si>
    <t xml:space="preserve">         - zelenina struková</t>
  </si>
  <si>
    <t>6448</t>
  </si>
  <si>
    <t xml:space="preserve">         - zelenina lahôdková</t>
  </si>
  <si>
    <t>6449</t>
  </si>
  <si>
    <t xml:space="preserve">         - zelenina cibuľová</t>
  </si>
  <si>
    <t>6451</t>
  </si>
  <si>
    <t xml:space="preserve">         - zelenina hlúbová</t>
  </si>
  <si>
    <t>6453</t>
  </si>
  <si>
    <t xml:space="preserve">         - zelenina koreňová</t>
  </si>
  <si>
    <t>6455</t>
  </si>
  <si>
    <t xml:space="preserve">         - zelenina plodová</t>
  </si>
  <si>
    <t>6457</t>
  </si>
  <si>
    <t xml:space="preserve">         - z toho: rajčiaky</t>
  </si>
  <si>
    <t>6459</t>
  </si>
  <si>
    <t>Úroda koreninových, aromatických a liečivých rastlín</t>
  </si>
  <si>
    <t>6461</t>
  </si>
  <si>
    <t>Úroda ovocia celkom</t>
  </si>
  <si>
    <t>6463</t>
  </si>
  <si>
    <t xml:space="preserve">       - bobuľoviny</t>
  </si>
  <si>
    <t>6465</t>
  </si>
  <si>
    <t xml:space="preserve">       - kôstkoviny</t>
  </si>
  <si>
    <t>6467</t>
  </si>
  <si>
    <t xml:space="preserve">      - hrušky</t>
  </si>
  <si>
    <t>6469</t>
  </si>
  <si>
    <t xml:space="preserve">      - jablká</t>
  </si>
  <si>
    <t>6471</t>
  </si>
  <si>
    <t xml:space="preserve">      - škrupinové</t>
  </si>
  <si>
    <t>6473</t>
  </si>
  <si>
    <t>Úroda hrozna celkom</t>
  </si>
  <si>
    <t>6475</t>
  </si>
  <si>
    <t>Produkcia určená na výrobu biopalív</t>
  </si>
  <si>
    <t>6700</t>
  </si>
  <si>
    <t>z toho: na výrobu (bio)etanolu</t>
  </si>
  <si>
    <t>6705</t>
  </si>
  <si>
    <t xml:space="preserve">               na výrobu (bio)nafty</t>
  </si>
  <si>
    <t>6710</t>
  </si>
  <si>
    <t>6799</t>
  </si>
  <si>
    <t>Úroda obilnín v ekologickom poľnohospodárstve celkom (EP)</t>
  </si>
  <si>
    <t>6800</t>
  </si>
  <si>
    <t>z toho:  pšenica (EP)</t>
  </si>
  <si>
    <t>6802</t>
  </si>
  <si>
    <t xml:space="preserve">                jačmeň (EP)</t>
  </si>
  <si>
    <t>6804</t>
  </si>
  <si>
    <t xml:space="preserve">                kukurica na zrno (EP)</t>
  </si>
  <si>
    <t>6806</t>
  </si>
  <si>
    <t>Úroda olejnín v ekologickom poľnohospodárstve celkom</t>
  </si>
  <si>
    <t>6808</t>
  </si>
  <si>
    <t>z toho: repka (EP)</t>
  </si>
  <si>
    <t>6810</t>
  </si>
  <si>
    <t xml:space="preserve">               slnečnica (EP)</t>
  </si>
  <si>
    <t>6812</t>
  </si>
  <si>
    <t>Úroda cukrovej repy technickej v ekologickom poľnohospodárstve</t>
  </si>
  <si>
    <t>6814</t>
  </si>
  <si>
    <t>Úroda sóje v ekologickom poľnohospodárstve</t>
  </si>
  <si>
    <t>6815</t>
  </si>
  <si>
    <t>Úroda konzumných zemiakov v EP celkom</t>
  </si>
  <si>
    <t>6816</t>
  </si>
  <si>
    <t>z toho: skoré (EP)</t>
  </si>
  <si>
    <t>6818</t>
  </si>
  <si>
    <t xml:space="preserve">Úroda zeleniny v ekologickom poľnohospodárstve celkom   </t>
  </si>
  <si>
    <t>6820</t>
  </si>
  <si>
    <t xml:space="preserve">         - zelenina listová (EP)</t>
  </si>
  <si>
    <t>6822</t>
  </si>
  <si>
    <t xml:space="preserve">         - zelenina struková (EP)</t>
  </si>
  <si>
    <t>6824</t>
  </si>
  <si>
    <t xml:space="preserve">         - zelenina lahôdková (EP)</t>
  </si>
  <si>
    <t>6826</t>
  </si>
  <si>
    <t xml:space="preserve">         - zelenina cibuľová (EP)</t>
  </si>
  <si>
    <t>6828</t>
  </si>
  <si>
    <t xml:space="preserve">         - zelenina hlúbová (EP)</t>
  </si>
  <si>
    <t>6830</t>
  </si>
  <si>
    <t xml:space="preserve">         - zelenina koreňová (EP)</t>
  </si>
  <si>
    <t>6832</t>
  </si>
  <si>
    <t xml:space="preserve">         - zelenina plodová (EP)</t>
  </si>
  <si>
    <t>6834</t>
  </si>
  <si>
    <t xml:space="preserve">         - z toho: rajčiaky (EP)</t>
  </si>
  <si>
    <t>6836</t>
  </si>
  <si>
    <t>Úroda koreninových, aromatických a liečivých rastlín v EP</t>
  </si>
  <si>
    <t>6838</t>
  </si>
  <si>
    <t>Úroda ovocia v ekologickom poľnohospodárstve celkom</t>
  </si>
  <si>
    <t>6840</t>
  </si>
  <si>
    <t xml:space="preserve">       - bobuľoviny (EP)</t>
  </si>
  <si>
    <t>6842</t>
  </si>
  <si>
    <t xml:space="preserve">       - kôstkoviny (EP)</t>
  </si>
  <si>
    <t>6844</t>
  </si>
  <si>
    <t xml:space="preserve">      - hrušky (EP)</t>
  </si>
  <si>
    <t>6846</t>
  </si>
  <si>
    <t xml:space="preserve">      - jablká (EP)</t>
  </si>
  <si>
    <t>6848</t>
  </si>
  <si>
    <t xml:space="preserve">      - škrupinové (EP)</t>
  </si>
  <si>
    <t>6850</t>
  </si>
  <si>
    <t>Úroda hrozna v ekologickom poľnohospodárstve celkom</t>
  </si>
  <si>
    <t>6852</t>
  </si>
  <si>
    <t>6899</t>
  </si>
  <si>
    <t>Stavy HD celkom</t>
  </si>
  <si>
    <t>7150</t>
  </si>
  <si>
    <t>z toho : dojnice</t>
  </si>
  <si>
    <t>7151</t>
  </si>
  <si>
    <t xml:space="preserve">             dojčiace kravy</t>
  </si>
  <si>
    <t>7152</t>
  </si>
  <si>
    <t>Počet ošípaných celkom</t>
  </si>
  <si>
    <t>7160</t>
  </si>
  <si>
    <t>z toho : prasnice</t>
  </si>
  <si>
    <t>7165</t>
  </si>
  <si>
    <t>Počet oviec celkom</t>
  </si>
  <si>
    <t>7170</t>
  </si>
  <si>
    <t>z toho : bahnice</t>
  </si>
  <si>
    <t>7175</t>
  </si>
  <si>
    <t xml:space="preserve">             z toho : bahnice dojné</t>
  </si>
  <si>
    <t>7176</t>
  </si>
  <si>
    <t>Kozy</t>
  </si>
  <si>
    <t>7177</t>
  </si>
  <si>
    <t>Počet hydiny celkom</t>
  </si>
  <si>
    <t>7180</t>
  </si>
  <si>
    <t>z toho : počet sliepok</t>
  </si>
  <si>
    <t>7181</t>
  </si>
  <si>
    <t>Výroba vajec za rok</t>
  </si>
  <si>
    <t>tis.ks</t>
  </si>
  <si>
    <t>7182</t>
  </si>
  <si>
    <t>Predaj vajec</t>
  </si>
  <si>
    <t>7183</t>
  </si>
  <si>
    <t>Produkcia rýb (výlov)</t>
  </si>
  <si>
    <t>7185</t>
  </si>
  <si>
    <t>Počet včelstiev</t>
  </si>
  <si>
    <t>7187</t>
  </si>
  <si>
    <t>Produkcia medu celkom</t>
  </si>
  <si>
    <t>7188</t>
  </si>
  <si>
    <t>Počet kŕmnych dní dojníc</t>
  </si>
  <si>
    <t>dni</t>
  </si>
  <si>
    <t>7190</t>
  </si>
  <si>
    <t>Počet kŕmnych dní dojných bahníc</t>
  </si>
  <si>
    <t>7195</t>
  </si>
  <si>
    <t>Výroba kravského mlieka za rok</t>
  </si>
  <si>
    <t>tis.l</t>
  </si>
  <si>
    <t>7200</t>
  </si>
  <si>
    <t>- výroba kravského mlieka za rok v bio kvalite</t>
  </si>
  <si>
    <t>7201</t>
  </si>
  <si>
    <t>Predaj kravského mlieka za rok</t>
  </si>
  <si>
    <t>7202</t>
  </si>
  <si>
    <t>Výroba ovčieho mlieka za rok</t>
  </si>
  <si>
    <t>litre</t>
  </si>
  <si>
    <t>7205</t>
  </si>
  <si>
    <t xml:space="preserve"> - výroba ovčieho mlieka za rok v bio kvalite</t>
  </si>
  <si>
    <t>7206</t>
  </si>
  <si>
    <t>Predaj ovčieho mlieka za rok</t>
  </si>
  <si>
    <t>7207</t>
  </si>
  <si>
    <t>Predaj HD (vrátane teliat) na jatočné účely celkom</t>
  </si>
  <si>
    <t>7210</t>
  </si>
  <si>
    <t>z toho: predaj HD (vrátane teliat) na jatočné účely v ekologickom poľn.</t>
  </si>
  <si>
    <t>7211</t>
  </si>
  <si>
    <t>Predaj ošípaných na jatočné účely celkom</t>
  </si>
  <si>
    <t>7220</t>
  </si>
  <si>
    <t>z toho: predaj ošípaných na jatočné účely z ekologického poľnohospodárstva</t>
  </si>
  <si>
    <t>7221</t>
  </si>
  <si>
    <t>Predaj oviec na jatočné účely celkom</t>
  </si>
  <si>
    <t>7225</t>
  </si>
  <si>
    <t>z toho: predaj oviec na jatočné účely  z ekologického poľnohospodárstva</t>
  </si>
  <si>
    <t>7226</t>
  </si>
  <si>
    <t>Predaj hydiny na jatočné účely celkom</t>
  </si>
  <si>
    <t>7230</t>
  </si>
  <si>
    <t>z toho: predaj hydiny na jatočné účely  z ekologického poľnohospodárstva</t>
  </si>
  <si>
    <t>7231</t>
  </si>
  <si>
    <t>Spotreba jadrových krmív celkom</t>
  </si>
  <si>
    <t>7240</t>
  </si>
  <si>
    <t>z toho : HD</t>
  </si>
  <si>
    <t>7241</t>
  </si>
  <si>
    <t xml:space="preserve">               z toho : dojnice</t>
  </si>
  <si>
    <t>7242</t>
  </si>
  <si>
    <t xml:space="preserve">               ošípané</t>
  </si>
  <si>
    <t>7243</t>
  </si>
  <si>
    <t xml:space="preserve">               hydina</t>
  </si>
  <si>
    <t>7244</t>
  </si>
  <si>
    <t>Spotreba motorovej nafty</t>
  </si>
  <si>
    <t>7249</t>
  </si>
  <si>
    <t>Množstvo vyprodukovaných skleníkových plynov v ekvivalente CO2</t>
  </si>
  <si>
    <t>7250</t>
  </si>
  <si>
    <t>7299</t>
  </si>
  <si>
    <t>Dlhodobý nehmotný majetok</t>
  </si>
  <si>
    <t>0001</t>
  </si>
  <si>
    <t>Dlhodobý hmotný majetok</t>
  </si>
  <si>
    <t>0002</t>
  </si>
  <si>
    <t>Dlhodobý finančný majetok</t>
  </si>
  <si>
    <t>0003</t>
  </si>
  <si>
    <t>Zásoby celkom súčet</t>
  </si>
  <si>
    <t>0004</t>
  </si>
  <si>
    <t>Materiál</t>
  </si>
  <si>
    <t>0005</t>
  </si>
  <si>
    <t>Tovar</t>
  </si>
  <si>
    <t>0006</t>
  </si>
  <si>
    <t>Nedokončená výroba, výrobky, zvieratá, ostatné</t>
  </si>
  <si>
    <t>0007</t>
  </si>
  <si>
    <t>Pohľadávky</t>
  </si>
  <si>
    <t>0008</t>
  </si>
  <si>
    <t>Krátkodobý finančný majetok</t>
  </si>
  <si>
    <t>0009</t>
  </si>
  <si>
    <t>Peniaze a ceniny</t>
  </si>
  <si>
    <t>0010</t>
  </si>
  <si>
    <t>Účty v bankách</t>
  </si>
  <si>
    <t>0011</t>
  </si>
  <si>
    <t>Ostatný krátkodobý finančný majetok</t>
  </si>
  <si>
    <t>0012</t>
  </si>
  <si>
    <t>Priebežné položky</t>
  </si>
  <si>
    <t>0013</t>
  </si>
  <si>
    <t>Opravná položka k nadobudnutému majetku</t>
  </si>
  <si>
    <t>0014</t>
  </si>
  <si>
    <t>Majetok celkom</t>
  </si>
  <si>
    <t>0015</t>
  </si>
  <si>
    <t>Rezervy</t>
  </si>
  <si>
    <t>0016</t>
  </si>
  <si>
    <t>Záväzky</t>
  </si>
  <si>
    <t>0017</t>
  </si>
  <si>
    <t>Úvery</t>
  </si>
  <si>
    <t>0018</t>
  </si>
  <si>
    <t>0019</t>
  </si>
  <si>
    <t>Záväzky celkom</t>
  </si>
  <si>
    <t>0020</t>
  </si>
  <si>
    <t>Rozdiel majetku a záväzkov</t>
  </si>
  <si>
    <t>0021</t>
  </si>
  <si>
    <t>Predaj tovaru</t>
  </si>
  <si>
    <t>Predaj výrobkov a služieb</t>
  </si>
  <si>
    <t>Ostatné príjmy</t>
  </si>
  <si>
    <t>Zásoby</t>
  </si>
  <si>
    <t>Služby</t>
  </si>
  <si>
    <t>Mzdy</t>
  </si>
  <si>
    <t>Platby poistného a príspevkov</t>
  </si>
  <si>
    <t>Tvorba sociálneho fondu</t>
  </si>
  <si>
    <t>Ostatné výdavky</t>
  </si>
  <si>
    <t>typ_vazby</t>
  </si>
  <si>
    <t>stlpzac</t>
  </si>
  <si>
    <t>stlpkon</t>
  </si>
  <si>
    <t>znam</t>
  </si>
  <si>
    <t>odd</t>
  </si>
  <si>
    <t>zacriad</t>
  </si>
  <si>
    <t>konriad</t>
  </si>
  <si>
    <t>vyslriad</t>
  </si>
  <si>
    <t>retzac</t>
  </si>
  <si>
    <t>text1</t>
  </si>
  <si>
    <t>text2</t>
  </si>
  <si>
    <t xml:space="preserve">= </t>
  </si>
  <si>
    <t>310</t>
  </si>
  <si>
    <t>Vyk.310/0004-(0011)/stl.1</t>
  </si>
  <si>
    <t>Vyk.310/0012/stl.1</t>
  </si>
  <si>
    <t>320</t>
  </si>
  <si>
    <t>Vyk.320/0001+0002+0003+0004+0008+0009+0013+0014/stl.1</t>
  </si>
  <si>
    <t>Vyk.320/0015/stl.1</t>
  </si>
  <si>
    <t>Vyk.320/0001+0002+0003+0004+0008+0009+0013+0014/stl.2</t>
  </si>
  <si>
    <t>Vyk.320/0015/stl.2</t>
  </si>
  <si>
    <t>Vyk.320/0015-(0020)/stl.1</t>
  </si>
  <si>
    <t>Vyk.320/0021/stl.1</t>
  </si>
  <si>
    <t>Vyk.320/0015-(0020)/stl.2</t>
  </si>
  <si>
    <t>Vyk.320/0021/stl.2</t>
  </si>
  <si>
    <t>&gt;=</t>
  </si>
  <si>
    <t>399</t>
  </si>
  <si>
    <t>Vyk.399/2041+2046+2047+2048+2160+2170/stl.1</t>
  </si>
  <si>
    <t>Vyk.399/2001/stl.1</t>
  </si>
  <si>
    <t>Vyk.399/2041+2046+2047+2048+2160+2170/stl.2</t>
  </si>
  <si>
    <t>Vyk.399/2001/stl.2</t>
  </si>
  <si>
    <t>Vyk.399/2042+2044/stl.1</t>
  </si>
  <si>
    <t>Vyk.399/2041/stl.1</t>
  </si>
  <si>
    <t>Vyk.399/2042+2044/stl.2</t>
  </si>
  <si>
    <t>Vyk.399/2041/stl.2</t>
  </si>
  <si>
    <t>Vyk.399/2043/stl.1</t>
  </si>
  <si>
    <t>Vyk.399/2042/stl.1</t>
  </si>
  <si>
    <t>Vyk.399/2043/stl.2</t>
  </si>
  <si>
    <t>Vyk.399/2042/stl.2</t>
  </si>
  <si>
    <t>Vyk.399/2045/stl.1</t>
  </si>
  <si>
    <t>Vyk.399/2044/stl.1</t>
  </si>
  <si>
    <t>Vyk.399/2045/stl.2</t>
  </si>
  <si>
    <t>Vyk.399/2044/stl.2</t>
  </si>
  <si>
    <t>Vyk.399/2374+2410/stl.1</t>
  </si>
  <si>
    <t>Vyk.399/2316/stl.1</t>
  </si>
  <si>
    <t>Vyk.399/2374+2410/stl.2</t>
  </si>
  <si>
    <t>Vyk.399/2316/stl.2</t>
  </si>
  <si>
    <t>Vyk.399/2375+2376/stl.1</t>
  </si>
  <si>
    <t>Vyk.399/2374/stl.1</t>
  </si>
  <si>
    <t>Vyk.399/2375+2376/stl.2</t>
  </si>
  <si>
    <t>Vyk.399/2374/stl.2</t>
  </si>
  <si>
    <t>Vyk.399/2411/stl.1</t>
  </si>
  <si>
    <t>Vyk.399/2410/stl.1</t>
  </si>
  <si>
    <t>Vyk.399/2411/stl.2</t>
  </si>
  <si>
    <t>Vyk.399/2410/stl.2</t>
  </si>
  <si>
    <t>Vyk.399/2001-(2316)/stl.1</t>
  </si>
  <si>
    <t>Vyk.399/2570/stl.1</t>
  </si>
  <si>
    <t>Vyk.399/2001-(2316)/stl.2</t>
  </si>
  <si>
    <t>Vyk.399/2570/stl.2</t>
  </si>
  <si>
    <t>Vyk.399/3015/stl.1</t>
  </si>
  <si>
    <t>Vyk.399/3010/stl.1</t>
  </si>
  <si>
    <t>Vyk.399/3015/stl.2</t>
  </si>
  <si>
    <t>Vyk.399/3010/stl.2</t>
  </si>
  <si>
    <t>Vyk.399/3016/stl.1</t>
  </si>
  <si>
    <t>Vyk.399/3016/stl.2</t>
  </si>
  <si>
    <t>Vyk.399/3017/stl.1</t>
  </si>
  <si>
    <t>Vyk.399/3017/stl.2</t>
  </si>
  <si>
    <t>Vyk.399/3019/stl.1</t>
  </si>
  <si>
    <t>Vyk.399/3018/stl.1</t>
  </si>
  <si>
    <t>Vyk.399/3019/stl.2</t>
  </si>
  <si>
    <t>Vyk.399/3018/stl.2</t>
  </si>
  <si>
    <t>Vyk.399/3052/stl.1</t>
  </si>
  <si>
    <t>Vyk.399/3051/stl.1</t>
  </si>
  <si>
    <t>Vyk.399/3052/stl.2</t>
  </si>
  <si>
    <t>Vyk.399/3051/stl.2</t>
  </si>
  <si>
    <t>Vyk.399/3054/stl.1</t>
  </si>
  <si>
    <t>Vyk.399/3053/stl.1</t>
  </si>
  <si>
    <t>Vyk.399/3054/stl.2</t>
  </si>
  <si>
    <t>Vyk.399/3053/stl.2</t>
  </si>
  <si>
    <t>Vyk.399/3056/stl.1</t>
  </si>
  <si>
    <t>Vyk.399/3055/stl.1</t>
  </si>
  <si>
    <t>Vyk.399/3056/stl.2</t>
  </si>
  <si>
    <t>Vyk.399/3055/stl.2</t>
  </si>
  <si>
    <t>Vyk.399/3058/stl.1</t>
  </si>
  <si>
    <t>Vyk.399/3057/stl.1</t>
  </si>
  <si>
    <t>Vyk.399/3058/stl.2</t>
  </si>
  <si>
    <t>Vyk.399/3057/stl.2</t>
  </si>
  <si>
    <t>Vyk.399/3060/stl.1</t>
  </si>
  <si>
    <t>Vyk.399/3059/stl.1</t>
  </si>
  <si>
    <t>Vyk.399/3060/stl.2</t>
  </si>
  <si>
    <t>Vyk.399/3059/stl.2</t>
  </si>
  <si>
    <t>Vyk.399/3062/stl.1</t>
  </si>
  <si>
    <t>Vyk.399/3061/stl.1</t>
  </si>
  <si>
    <t>Vyk.399/3062/stl.2</t>
  </si>
  <si>
    <t>Vyk.399/3061/stl.2</t>
  </si>
  <si>
    <t>Vyk.399/3110/stl.1</t>
  </si>
  <si>
    <t>Vyk.399/3105/stl.1</t>
  </si>
  <si>
    <t>Vyk.399/3110/stl.2</t>
  </si>
  <si>
    <t>Vyk.399/3105/stl.2</t>
  </si>
  <si>
    <t>Vyk.399/3120/stl.1</t>
  </si>
  <si>
    <t>Vyk.399/3115/stl.1</t>
  </si>
  <si>
    <t>Vyk.399/3120/stl.2</t>
  </si>
  <si>
    <t>Vyk.399/3115/stl.2</t>
  </si>
  <si>
    <t>Vyk.399/4702+4704+4706+4707+4708+4722+4723+4724+4725+4726+4727+4731+4732+4733+4737+4740+4790+4792+4796/stl.1</t>
  </si>
  <si>
    <t>Vyk.399/4700/stl.1</t>
  </si>
  <si>
    <t>Vyk.399/4702+4704+4706+4707+4708+4722+4723+4724+4727+4728+4729+4731+4732+4733+4737+4740+4790+4792+4794+4796/stl.2</t>
  </si>
  <si>
    <t>Vyk.399/4700/stl.2</t>
  </si>
  <si>
    <t>Vyk.399/4738+4739/stl.1</t>
  </si>
  <si>
    <t>Vyk.399/4737/stl.1</t>
  </si>
  <si>
    <t>Vyk.399/4738+4739/stl.2</t>
  </si>
  <si>
    <t>Vyk.399/4737/stl.2</t>
  </si>
  <si>
    <t>Vyk.399/4741+4746+4750+4770+4780/stl.1</t>
  </si>
  <si>
    <t>Vyk.399/4740/stl.1</t>
  </si>
  <si>
    <t>Vyk.399/4741+4746+4750+4770+4780/stl.2</t>
  </si>
  <si>
    <t>Vyk.399/4740/stl.2</t>
  </si>
  <si>
    <t>Vyk.399/4742+4743+4744+4745/stl.1</t>
  </si>
  <si>
    <t>Vyk.399/4741/stl.1</t>
  </si>
  <si>
    <t>Vyk.399/4742+4743+4744+4745/stl.2</t>
  </si>
  <si>
    <t>Vyk.399/4741/stl.2</t>
  </si>
  <si>
    <t>Vyk.399/4747+4748/stl.1</t>
  </si>
  <si>
    <t>Vyk.399/4746/stl.1</t>
  </si>
  <si>
    <t>Vyk.399/4747+4748/stl.2</t>
  </si>
  <si>
    <t>Vyk.399/4746/stl.2</t>
  </si>
  <si>
    <t>Vyk.399/4752+4753+4754+4755+4756+4757+4758+4759+4760/stl.1</t>
  </si>
  <si>
    <t>Vyk.399/4750/stl.1</t>
  </si>
  <si>
    <t>Vyk.399/4752+4753+4754+4755+4756+4757+4758+4759+4760/stl.2</t>
  </si>
  <si>
    <t>Vyk.399/4750/stl.2</t>
  </si>
  <si>
    <t>Vyk.399/4771+4772+4773+4774+4776+4777/stl.1</t>
  </si>
  <si>
    <t>Vyk.399/4770/stl.1</t>
  </si>
  <si>
    <t>Vyk.399/4771+4772+4773+4774+4776+4777/stl.2</t>
  </si>
  <si>
    <t>Vyk.399/4770/stl.2</t>
  </si>
  <si>
    <t>Vyk.399/4775/stl.1</t>
  </si>
  <si>
    <t>Vyk.399/4774/stl.1</t>
  </si>
  <si>
    <t>Vyk.399/4775/stl.2</t>
  </si>
  <si>
    <t>Vyk.399/4774/stl.2</t>
  </si>
  <si>
    <t>Vyk.399/4781+4782+4783+4784/stl.1</t>
  </si>
  <si>
    <t>Vyk.399/4780/stl.1</t>
  </si>
  <si>
    <t>Vyk.399/4781+4782+4783+4784/stl.2</t>
  </si>
  <si>
    <t>Vyk.399/4780/stl.2</t>
  </si>
  <si>
    <t>Vyk.399/4805+4809+4810+4811/stl.1</t>
  </si>
  <si>
    <t>Vyk.399/4800/stl.1</t>
  </si>
  <si>
    <t>Vyk.399/4805+4809+4810+4811/stl.2</t>
  </si>
  <si>
    <t>Vyk.399/4800/stl.2</t>
  </si>
  <si>
    <t>Vyk.399/4821+4822+4823+4824/stl.1</t>
  </si>
  <si>
    <t>Vyk.399/4820/stl.1</t>
  </si>
  <si>
    <t>Vyk.399/4821+4822+4823+4824/stl.2</t>
  </si>
  <si>
    <t>Vyk.399/4820/stl.2</t>
  </si>
  <si>
    <t>Vyk.399/5540+5545/stl.1</t>
  </si>
  <si>
    <t>Vyk.399/5535/stl.1</t>
  </si>
  <si>
    <t>Vyk.399/5540+5545/stl.2</t>
  </si>
  <si>
    <t>Vyk.399/5535/stl.2</t>
  </si>
  <si>
    <t>Vyk.399/5541+5542/stl.1</t>
  </si>
  <si>
    <t>Vyk.399/5540/stl.1</t>
  </si>
  <si>
    <t>Vyk.399/5541+5542/stl.2</t>
  </si>
  <si>
    <t>Vyk.399/5540/stl.2</t>
  </si>
  <si>
    <t>Vyk.399/5566+5567+5568/stl.1</t>
  </si>
  <si>
    <t>Vyk.399/5565/stl.1</t>
  </si>
  <si>
    <t>Vyk.399/5566+5567+5568/stl.2</t>
  </si>
  <si>
    <t>Vyk.399/5565/stl.2</t>
  </si>
  <si>
    <t>Vyk.399/5586+5587+5588/stl.1</t>
  </si>
  <si>
    <t>Vyk.399/5585/stl.1</t>
  </si>
  <si>
    <t>Vyk.399/5586+5587+5588/stl.2</t>
  </si>
  <si>
    <t>Vyk.399/5585/stl.2</t>
  </si>
  <si>
    <t>Vyk.399/6010/stl.1</t>
  </si>
  <si>
    <t>Vyk.399/6009/stl.1</t>
  </si>
  <si>
    <t>Vyk.399/6010/stl.2</t>
  </si>
  <si>
    <t>Vyk.399/6009/stl.2</t>
  </si>
  <si>
    <t>Vyk.399/6015+6020+6025+6045+6050/stl.1</t>
  </si>
  <si>
    <t>Vyk.399/6015+6020+6025+6045+6050/stl.2</t>
  </si>
  <si>
    <t>Vyk.399/6055/stl.1</t>
  </si>
  <si>
    <t>Vyk.399/6055/stl.2</t>
  </si>
  <si>
    <t>Vyk.399/6080/stl.1</t>
  </si>
  <si>
    <t>Vyk.399/6080/stl.2</t>
  </si>
  <si>
    <t>Vyk.399/6085/stl.1</t>
  </si>
  <si>
    <t>Vyk.399/6085/stl.2</t>
  </si>
  <si>
    <t>Vyk.399/6090/stl.1</t>
  </si>
  <si>
    <t>Vyk.399/6090/stl.2</t>
  </si>
  <si>
    <t>Vyk.399/6095/stl.1</t>
  </si>
  <si>
    <t>Vyk.399/6095/stl.2</t>
  </si>
  <si>
    <t>Vyk.399/6200/stl.1</t>
  </si>
  <si>
    <t>Vyk.399/6200/stl.2</t>
  </si>
  <si>
    <t>Vyk.399/6060+6065+6070+6075/stl.1</t>
  </si>
  <si>
    <t>Vyk.399/6060+6065+6070+6075/stl.2</t>
  </si>
  <si>
    <t>Vyk.399/6205+6225+6235+6237+6240+6250+6278+6279+6285+6286/stl.1</t>
  </si>
  <si>
    <t>Vyk.399/6205+6225+6235+6237+6240+6250+6278+6279+6285+6286/stl.2</t>
  </si>
  <si>
    <t>Vyk.399/6290/stl.1</t>
  </si>
  <si>
    <t>Vyk.399/6290/stl.2</t>
  </si>
  <si>
    <t>Vyk.399/6295/stl.1</t>
  </si>
  <si>
    <t>Vyk.399/6295/stl.2</t>
  </si>
  <si>
    <t>Vyk.399/6210+6215+6220/stl.1</t>
  </si>
  <si>
    <t>Vyk.399/6205/stl.1</t>
  </si>
  <si>
    <t>Vyk.399/6210+6215+6220/stl.2</t>
  </si>
  <si>
    <t>Vyk.399/6205/stl.2</t>
  </si>
  <si>
    <t>Vyk.399/6230+6232/stl.1</t>
  </si>
  <si>
    <t>Vyk.399/6225/stl.1</t>
  </si>
  <si>
    <t>Vyk.399/6230+6232/stl.2</t>
  </si>
  <si>
    <t>Vyk.399/6225/stl.2</t>
  </si>
  <si>
    <t>Vyk.399/6245/stl.1</t>
  </si>
  <si>
    <t>Vyk.399/6240/stl.1</t>
  </si>
  <si>
    <t>Vyk.399/6245/stl.2</t>
  </si>
  <si>
    <t>Vyk.399/6240/stl.2</t>
  </si>
  <si>
    <t>Vyk.399/(6255+6260+6262+6265+6270+6275+6276)/stl.1</t>
  </si>
  <si>
    <t>Vyk.399/6250/stl.1</t>
  </si>
  <si>
    <t>Vyk.399/(6255+6260+6262+6265+6270+6275+6276)/stl.2</t>
  </si>
  <si>
    <t>Vyk.399/6250/stl.2</t>
  </si>
  <si>
    <t>Vyk.399/6277/stl.1</t>
  </si>
  <si>
    <t>Vyk.399/6276/stl.1</t>
  </si>
  <si>
    <t>Vyk.399/6277/stl.2</t>
  </si>
  <si>
    <t>Vyk.399/6276/stl.2</t>
  </si>
  <si>
    <t>Vyk.399/6280+6281+6282+6283+6284/stl.1</t>
  </si>
  <si>
    <t>Vyk.399/6279/stl.1</t>
  </si>
  <si>
    <t>Vyk.399/6280+6281+6282+6283+6284/stl.2</t>
  </si>
  <si>
    <t>Vyk.399/6279/stl.2</t>
  </si>
  <si>
    <t>Vyk.399/6800/stl.1</t>
  </si>
  <si>
    <t>Vyk.399/6400/stl.1</t>
  </si>
  <si>
    <t>Vyk.399/6800/stl.2</t>
  </si>
  <si>
    <t>Vyk.399/6400/stl.2</t>
  </si>
  <si>
    <t>Vyk.399/6800/stl.3</t>
  </si>
  <si>
    <t>Vyk.399/6400/stl.3</t>
  </si>
  <si>
    <t>Vyk.399/6405+6410+6415/stl.1</t>
  </si>
  <si>
    <t>Vyk.399/6405+6410+6415/stl.2</t>
  </si>
  <si>
    <t>Vyk.399/6405+6410+6415/stl.3</t>
  </si>
  <si>
    <t>Vyk.399/6425+6426/stl.1</t>
  </si>
  <si>
    <t>Vyk.399/6420/stl.1</t>
  </si>
  <si>
    <t>Vyk.399/6425+6426/stl.2</t>
  </si>
  <si>
    <t>Vyk.399/6420/stl.2</t>
  </si>
  <si>
    <t>Vyk.399/6425+6426/stl.3</t>
  </si>
  <si>
    <t>Vyk.399/6420/stl.3</t>
  </si>
  <si>
    <t>Vyk.399/6808/stl.1</t>
  </si>
  <si>
    <t>Vyk.399/6808/stl.2</t>
  </si>
  <si>
    <t>Vyk.399/6808/stl.3</t>
  </si>
  <si>
    <t>Vyk.399/6814/stl.1</t>
  </si>
  <si>
    <t>Vyk.399/6430/stl.1</t>
  </si>
  <si>
    <t>Vyk.399/6814/stl.2</t>
  </si>
  <si>
    <t>Vyk.399/6430/stl.2</t>
  </si>
  <si>
    <t>Vyk.399/6814/stl.3</t>
  </si>
  <si>
    <t>Vyk.399/6430/stl.3</t>
  </si>
  <si>
    <t>Vyk.399/6815/stl.1</t>
  </si>
  <si>
    <t>Vyk.399/6432/stl.1</t>
  </si>
  <si>
    <t>Vyk.399/6815/stl.2</t>
  </si>
  <si>
    <t>Vyk.399/6432/stl.2</t>
  </si>
  <si>
    <t>Vyk.399/6815/stl.3</t>
  </si>
  <si>
    <t>Vyk.399/6432/stl.3</t>
  </si>
  <si>
    <t>Vyk.399/6440/stl.1</t>
  </si>
  <si>
    <t>Vyk.399/6435/stl.1</t>
  </si>
  <si>
    <t>Vyk.399/6440/stl.2</t>
  </si>
  <si>
    <t>Vyk.399/6435/stl.2</t>
  </si>
  <si>
    <t>Vyk.399/6440/stl.3</t>
  </si>
  <si>
    <t>Vyk.399/6435/stl.3</t>
  </si>
  <si>
    <t>Vyk.399/6816/stl.1</t>
  </si>
  <si>
    <t>Vyk.399/6816/stl.2</t>
  </si>
  <si>
    <t>Vyk.399/6816/stl.3</t>
  </si>
  <si>
    <t>Vyk.399/6447+6448+6449+6451+6453+6455+6457/stl.1</t>
  </si>
  <si>
    <t>Vyk.399/6445/stl.1</t>
  </si>
  <si>
    <t>Vyk.399/6447+6448+6449+6451+6453+6455+6457/stl.2</t>
  </si>
  <si>
    <t>Vyk.399/6445/stl.2</t>
  </si>
  <si>
    <t>Vyk.399/6447+6448+6449+6451+6453+6455+6457/stl.3</t>
  </si>
  <si>
    <t>Vyk.399/6445/stl.3</t>
  </si>
  <si>
    <t>Vyk.399/6820/stl.1</t>
  </si>
  <si>
    <t>Vyk.399/6820/stl.2</t>
  </si>
  <si>
    <t>Vyk.399/6820/stl.3</t>
  </si>
  <si>
    <t>Vyk.399/6459/stl.1</t>
  </si>
  <si>
    <t>Vyk.399/6457/stl.1</t>
  </si>
  <si>
    <t>Vyk.399/6459/stl.2</t>
  </si>
  <si>
    <t>Vyk.399/6457/stl.2</t>
  </si>
  <si>
    <t>Vyk.399/6459/stl.3</t>
  </si>
  <si>
    <t>Vyk.399/6457/stl.3</t>
  </si>
  <si>
    <t>Vyk.399/6465+6467+6469+6471+6473/stl.1</t>
  </si>
  <si>
    <t>Vyk.399/6463/stl.1</t>
  </si>
  <si>
    <t>Vyk.399/6465+6467+6469+6471+6473/stl.2</t>
  </si>
  <si>
    <t>Vyk.399/6463/stl.2</t>
  </si>
  <si>
    <t>Vyk.399/6465+6467+6469+6471+6473/stl.3</t>
  </si>
  <si>
    <t>Vyk.399/6463/stl.3</t>
  </si>
  <si>
    <t>Vyk.399/6840/stl.1</t>
  </si>
  <si>
    <t>Vyk.399/6840/stl.2</t>
  </si>
  <si>
    <t>Vyk.399/6840/stl.3</t>
  </si>
  <si>
    <t>Vyk.399/6705+6710/stl.1</t>
  </si>
  <si>
    <t>Vyk.399/6700/stl.1</t>
  </si>
  <si>
    <t>Vyk.399/6705+6710/stl.2</t>
  </si>
  <si>
    <t>Vyk.399/6700/stl.2</t>
  </si>
  <si>
    <t>Vyk.399/6802+6804+6806/stl.1</t>
  </si>
  <si>
    <t>Vyk.399/6802+6804+6806/stl.2</t>
  </si>
  <si>
    <t>Vyk.399/6802+6804+6806/stl.3</t>
  </si>
  <si>
    <t>Vyk.399/6810+6812/stl.1</t>
  </si>
  <si>
    <t>Vyk.399/6810+6812/stl.2</t>
  </si>
  <si>
    <t>Vyk.399/6810+6812/stl.3</t>
  </si>
  <si>
    <t>Vyk.399/6818/stl.1</t>
  </si>
  <si>
    <t>Vyk.399/6818/stl.2</t>
  </si>
  <si>
    <t>Vyk.399/6818/stl.3</t>
  </si>
  <si>
    <t>Vyk.399/6822+6824+6826+6828+6830+6832+6834/stl.1</t>
  </si>
  <si>
    <t>Vyk.399/6822+6824+6826+6828+6830+6832+6834/stl.2</t>
  </si>
  <si>
    <t>Vyk.399/6822+6824+6826+6828+6830+6832+6834/stl.3</t>
  </si>
  <si>
    <t>Vyk.399/6836/stl.1</t>
  </si>
  <si>
    <t>Vyk.399/6834/stl.1</t>
  </si>
  <si>
    <t>Vyk.399/6836/stl.2</t>
  </si>
  <si>
    <t>Vyk.399/6834/stl.2</t>
  </si>
  <si>
    <t>Vyk.399/6836/stl.3</t>
  </si>
  <si>
    <t>Vyk.399/6834/stl.3</t>
  </si>
  <si>
    <t>Vyk.399/6842+6844+6846+6848+6850/stl.1</t>
  </si>
  <si>
    <t>Vyk.399/6842+6844+6846+6848+6850/stl.2</t>
  </si>
  <si>
    <t>Vyk.399/6842+6844+6846+6848+6850/stl.3</t>
  </si>
  <si>
    <t>Vyk.399/7151+7152/stl.1</t>
  </si>
  <si>
    <t>Vyk.399/7150/stl.1</t>
  </si>
  <si>
    <t>Vyk.399/7151+7152/stl.2</t>
  </si>
  <si>
    <t>Vyk.399/7150/stl.2</t>
  </si>
  <si>
    <t>Vyk.399/7165/stl.1</t>
  </si>
  <si>
    <t>Vyk.399/7160/stl.1</t>
  </si>
  <si>
    <t>Vyk.399/7165/stl.2</t>
  </si>
  <si>
    <t>Vyk.399/7160/stl.2</t>
  </si>
  <si>
    <t>Vyk.399/7175/stl.1</t>
  </si>
  <si>
    <t>Vyk.399/7170/stl.1</t>
  </si>
  <si>
    <t>Vyk.399/7175/stl.2</t>
  </si>
  <si>
    <t>Vyk.399/7170/stl.2</t>
  </si>
  <si>
    <t>Vyk.399/7176/stl.1</t>
  </si>
  <si>
    <t>Vyk.399/7176/stl.2</t>
  </si>
  <si>
    <t>Vyk.399/7181/stl.1</t>
  </si>
  <si>
    <t>Vyk.399/7180/stl.1</t>
  </si>
  <si>
    <t>Vyk.399/7181/stl.2</t>
  </si>
  <si>
    <t>Vyk.399/7180/stl.2</t>
  </si>
  <si>
    <t>Vyk.399/7183/stl.1</t>
  </si>
  <si>
    <t>Vyk.399/7182/stl.1</t>
  </si>
  <si>
    <t>Vyk.399/7183/stl.2</t>
  </si>
  <si>
    <t>Vyk.399/7182/stl.2</t>
  </si>
  <si>
    <t>Vyk.399/7201/stl.1</t>
  </si>
  <si>
    <t>Vyk.399/7200/stl.1</t>
  </si>
  <si>
    <t>Vyk.399/7201/stl.2</t>
  </si>
  <si>
    <t>Vyk.399/7200/stl.2</t>
  </si>
  <si>
    <t>Vyk.399/7202/stl.1</t>
  </si>
  <si>
    <t>Vyk.399/7202/stl.2</t>
  </si>
  <si>
    <t>Vyk.399/7206/stl.1</t>
  </si>
  <si>
    <t>Vyk.399/7205/stl.1</t>
  </si>
  <si>
    <t>Vyk.399/7206/stl.2</t>
  </si>
  <si>
    <t>Vyk.399/7205/stl.2</t>
  </si>
  <si>
    <t>Vyk.399/7207/stl.1</t>
  </si>
  <si>
    <t>Vyk.399/7207/stl.2</t>
  </si>
  <si>
    <t>Vyk.399/7211/stl.1</t>
  </si>
  <si>
    <t>Vyk.399/7210/stl.1</t>
  </si>
  <si>
    <t>Vyk.399/7211/stl.2</t>
  </si>
  <si>
    <t>Vyk.399/7210/stl.2</t>
  </si>
  <si>
    <t>Vyk.399/7211/stl.3</t>
  </si>
  <si>
    <t>Vyk.399/7210/stl.3</t>
  </si>
  <si>
    <t>Vyk.399/7221/stl.1</t>
  </si>
  <si>
    <t>Vyk.399/7220/stl.1</t>
  </si>
  <si>
    <t>Vyk.399/7221/stl.2</t>
  </si>
  <si>
    <t>Vyk.399/7220/stl.2</t>
  </si>
  <si>
    <t>Vyk.399/7221/stl.3</t>
  </si>
  <si>
    <t>Vyk.399/7220/stl.3</t>
  </si>
  <si>
    <t>Vyk.399/7226/stl.1</t>
  </si>
  <si>
    <t>Vyk.399/7225/stl.1</t>
  </si>
  <si>
    <t>Vyk.399/7226/stl.2</t>
  </si>
  <si>
    <t>Vyk.399/7225/stl.2</t>
  </si>
  <si>
    <t>Vyk.399/7226/stl.3</t>
  </si>
  <si>
    <t>Vyk.399/7225/stl.3</t>
  </si>
  <si>
    <t>Vyk.399/7231/stl.1</t>
  </si>
  <si>
    <t>Vyk.399/7230/stl.1</t>
  </si>
  <si>
    <t>Vyk.399/7231/stl.2</t>
  </si>
  <si>
    <t>Vyk.399/7230/stl.2</t>
  </si>
  <si>
    <t>Vyk.399/7231/stl.3</t>
  </si>
  <si>
    <t>Vyk.399/7230/stl.3</t>
  </si>
  <si>
    <t>Vyk.399/7241+7243+7244/stl.1</t>
  </si>
  <si>
    <t>Vyk.399/7240/stl.1</t>
  </si>
  <si>
    <t>Vyk.399/7241+7243+7244/stl.2</t>
  </si>
  <si>
    <t>Vyk.399/7240/stl.2</t>
  </si>
  <si>
    <t>Vyk.399/7242/stl.1</t>
  </si>
  <si>
    <t>Vyk.399/7241/stl.1</t>
  </si>
  <si>
    <t>Vyk.399/7242/stl.2</t>
  </si>
  <si>
    <t>Vyk.399/7241/stl.2</t>
  </si>
  <si>
    <t>ODD1</t>
  </si>
  <si>
    <t>VAZBA1</t>
  </si>
  <si>
    <t>STL1</t>
  </si>
  <si>
    <t>ZNAM</t>
  </si>
  <si>
    <t>ODD2</t>
  </si>
  <si>
    <t>VAZBA2</t>
  </si>
  <si>
    <t>STL2</t>
  </si>
  <si>
    <t>2</t>
  </si>
  <si>
    <t>=</t>
  </si>
  <si>
    <t>1</t>
  </si>
  <si>
    <t>Vyk.399/2001</t>
  </si>
  <si>
    <t>Vyk.310/0004</t>
  </si>
  <si>
    <t>Vyk.399/2316</t>
  </si>
  <si>
    <t>Vyk.310/0011</t>
  </si>
  <si>
    <t>Vyk.399/2570</t>
  </si>
  <si>
    <t>Vyk.310/0012</t>
  </si>
  <si>
    <t>Text1</t>
  </si>
  <si>
    <t>Hodnota1</t>
  </si>
  <si>
    <t>Hodnota2</t>
  </si>
  <si>
    <t>Upozornenie: Vyk.399/jeden z riadkov 7190, 7200 nie je vyplnený/stl.1</t>
  </si>
  <si>
    <t>Upozornenie: Vyk.399/jeden z riadkov 7190, 7200 nie je vyplnený/stl.2</t>
  </si>
  <si>
    <t>Upozornenie: Vyk.399/jeden z riadkov 7195, 7205 nie je vyplnený/stl.1</t>
  </si>
  <si>
    <t>Upozornenie: Vyk.399/jeden z riadkov 7195, 7205 nie je vyplnený/stl.2</t>
  </si>
  <si>
    <t>Upozornenie: Vyk.399/jeden z riadkov 2041, (2042+2044) nie sú vyplnené/stl.1</t>
  </si>
  <si>
    <t>Upozornenie: Vyk.399/jeden z riadkov 2041, (2042+2044) nie sú vyplnené/stl.2</t>
  </si>
  <si>
    <t>Upozornenie: Vyk.399/jeden z riadkov 2160, 4700 nie je vyplnený/stl.1</t>
  </si>
  <si>
    <t>Upozornenie: Vyk.399/jeden z riadkov 2160, 4700 nie je vyplnený/stl.2</t>
  </si>
  <si>
    <t>Upozornenie: Vyk.399/chýba rozpis podpor pod r.4700/stl.1</t>
  </si>
  <si>
    <t>Upozornenie: Vyk.399/chýba rozpis podpor pod r.4700/stl.2</t>
  </si>
  <si>
    <t>Upozornenie: Vyk.399/chýba výroba r.6010-7249/stl.1</t>
  </si>
  <si>
    <t>Upozornenie: Vyk.399/chýba výroba r.6010-7249/stl.2</t>
  </si>
  <si>
    <t>Delenec</t>
  </si>
  <si>
    <t>Delitel</t>
  </si>
  <si>
    <t>Hodn1</t>
  </si>
  <si>
    <t>Hodn2</t>
  </si>
  <si>
    <t>Upozornenie: Vyk.399/R.6400/r.6205 by mal byť z Intervalu &lt;0.1;20&gt;/(s.1)</t>
  </si>
  <si>
    <t>Upozornenie: Vyk.399/R.6400/r.6205 by mal byť z Intervalu &lt;0.1;20&gt;/(s.2)</t>
  </si>
  <si>
    <t>Upozornenie: Vyk.399/R.6405/r.6210 by mal byť z Intervalu &lt;0.1;10&gt;/(s.1)</t>
  </si>
  <si>
    <t>Upozornenie: Vyk.399/R.6405/r.6210 by mal byť z Intervalu &lt;0.1;10&gt;/(s.2)</t>
  </si>
  <si>
    <t>Upozornenie: Vyk.399/R.6410/r.6215 by mal byť z Intervalu &lt;0.1;10&gt;/(s.1)</t>
  </si>
  <si>
    <t>Upozornenie: Vyk.399/R.6410/r.6215 by mal byť z Intervalu &lt;0.1;10&gt;/(s.2)</t>
  </si>
  <si>
    <t>Upozornenie: Vyk.399/R.6415/r.6220 by mal byť z Intervalu &lt;0.1;20&gt;/(s.1)</t>
  </si>
  <si>
    <t>Upozornenie: Vyk.399/R.6415/r.6220 by mal byť z Intervalu &lt;0.1;20&gt;/(s.2)</t>
  </si>
  <si>
    <t>Upozornenie: Vyk.399/R.6420/r.6225 by mal byť z Intervalu &lt;0.1;8&gt;/(s.1)</t>
  </si>
  <si>
    <t>Upozornenie: Vyk.399/R.6420/r.6225 by mal byť z Intervalu &lt;0.1;8&gt;/(s.2)</t>
  </si>
  <si>
    <t>Upozornenie: Vyk.399/R.6425/r.6230 by mal byť z Intervalu &lt;0.1;8&gt;/(s.1)</t>
  </si>
  <si>
    <t>Upozornenie: Vyk.399/R.6425/r.6230 by mal byť z Intervalu &lt;0.1;8&gt;/(s.2)</t>
  </si>
  <si>
    <t>Upozornenie: Vyk.399/R.6430/r.6235 by mal byť z Intervalu &lt;0.1;95&gt;/(s.1)</t>
  </si>
  <si>
    <t>Upozornenie: Vyk.399/R.6430/r.6235 by mal byť z Intervalu &lt;0.1;95&gt;/(s.2)</t>
  </si>
  <si>
    <t>Upozornenie: Vyk.399/R.6435/r.6240 by mal byť z Intervalu &lt;0.1;50&gt;/(s.1)</t>
  </si>
  <si>
    <t>Upozornenie: Vyk.399/R.6435/r.6240 by mal byť z Intervalu &lt;0.1;50&gt;/(s.2)</t>
  </si>
  <si>
    <t>Upozornenie: Vyk.399/R.6440/r.6245 by mal byť z Intervalu &lt;0.1;50&gt;/(s.1)</t>
  </si>
  <si>
    <t>Upozornenie: Vyk.399/R.6440/r.6245 by mal byť z Intervalu &lt;0.1;50&gt;/(s.2)</t>
  </si>
  <si>
    <t>Upozornenie: Vyk.399/R.7182/r.7181 by mal byť z Intervalu &lt;80;500&gt;/(s.1)</t>
  </si>
  <si>
    <t>Upozornenie: Vyk.399/R.7182/r.7181 by mal byť z Intervalu &lt;80;500&gt;/(s.2)</t>
  </si>
  <si>
    <t>Upozornenie: Vyk.399/R.7190/r.7151 by mal byť z Intervalu &lt;80;600&gt;/(s.1)</t>
  </si>
  <si>
    <t>Upozornenie: Vyk.399/R.7190/r.7151 by mal byť z Intervalu &lt;80;600&gt;/(s.2)</t>
  </si>
  <si>
    <t>Upozornenie: Vyk.399/Denná dojivosť na dojnicu je vyššia ako 50l/(s.1)</t>
  </si>
  <si>
    <t>Upozornenie: Vyk.399/Denná dojivosť na dojnicu je vyššia ako 50l/(s.2)</t>
  </si>
  <si>
    <t>Upozornenie: Vyk.399/Denná dojivosť na ovcu je vyššia ako 50l/(s.1)</t>
  </si>
  <si>
    <t>Upozornenie: Vyk.399/Denná dojivosť na ovcu je vyššia ako 50l/(s.2)</t>
  </si>
  <si>
    <t>INFJU</t>
  </si>
  <si>
    <t>ICO</t>
  </si>
  <si>
    <t>ULICA</t>
  </si>
  <si>
    <t>OBEC</t>
  </si>
  <si>
    <t>PSC</t>
  </si>
  <si>
    <t>KONTAKT</t>
  </si>
  <si>
    <t>TELEFON</t>
  </si>
  <si>
    <t>KROKR</t>
  </si>
  <si>
    <t>REGCIS</t>
  </si>
  <si>
    <t>KOD1</t>
  </si>
  <si>
    <t>KOD3</t>
  </si>
  <si>
    <t>KOD5</t>
  </si>
  <si>
    <t>KOD6</t>
  </si>
  <si>
    <t>KOD7</t>
  </si>
  <si>
    <t>KOD8</t>
  </si>
  <si>
    <t>KOD9</t>
  </si>
  <si>
    <t>KOD10</t>
  </si>
  <si>
    <t>ODD</t>
  </si>
  <si>
    <t>RIAD</t>
  </si>
  <si>
    <t>U4</t>
  </si>
  <si>
    <t>Skutočnosť 2019</t>
  </si>
  <si>
    <t>Výkaz: 310</t>
  </si>
  <si>
    <t>Príjmy a výdavky v EUR</t>
  </si>
  <si>
    <t>Skutočnosť 2018</t>
  </si>
  <si>
    <t>Výkaz: 320</t>
  </si>
  <si>
    <t>Majetok a záväzky v EUR</t>
  </si>
  <si>
    <t>x</t>
  </si>
  <si>
    <t>Skutočnosť v MJ za rok 2018</t>
  </si>
  <si>
    <t>Skutočnosť v MJ za rok 2019</t>
  </si>
  <si>
    <t>Tržby v EUR za rok 2019</t>
  </si>
  <si>
    <t>Výkaz: 399</t>
  </si>
  <si>
    <t>Vybrané ukazovatele v EUR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</si>
</sst>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0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 00"/>
    <numFmt numFmtId="178" formatCode="0000"/>
    <numFmt numFmtId="179" formatCode="\9\9"/>
    <numFmt numFmtId="180" formatCode="00"/>
    <numFmt numFmtId="181" formatCode="0000000000"/>
    <numFmt numFmtId="182" formatCode="00000"/>
    <numFmt numFmtId="183" formatCode="#,###,###.00"/>
    <numFmt numFmtId="184" formatCode="0.0"/>
  </numFmts>
  <fonts count="44">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8"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5" applyNumberFormat="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5" xfId="0" applyFill="1" applyBorder="1" applyAlignment="1" applyProtection="1" quotePrefix="1">
      <alignment/>
      <protection locked="0"/>
    </xf>
    <xf numFmtId="0" fontId="2" fillId="33" borderId="11" xfId="57" applyFont="1" applyFill="1" applyBorder="1" applyProtection="1">
      <alignment/>
      <protection/>
    </xf>
    <xf numFmtId="0" fontId="0" fillId="33" borderId="16" xfId="57" applyFill="1" applyBorder="1" applyProtection="1">
      <alignment/>
      <protection/>
    </xf>
    <xf numFmtId="0" fontId="0" fillId="33" borderId="17" xfId="57" applyFill="1" applyBorder="1" applyProtection="1">
      <alignment/>
      <protection/>
    </xf>
    <xf numFmtId="0" fontId="0" fillId="33" borderId="18" xfId="57" applyFill="1" applyBorder="1" applyProtection="1">
      <alignment/>
      <protection/>
    </xf>
    <xf numFmtId="0" fontId="0" fillId="33" borderId="19" xfId="57" applyFill="1" applyBorder="1" applyProtection="1">
      <alignment/>
      <protection/>
    </xf>
    <xf numFmtId="0" fontId="0" fillId="0" borderId="0" xfId="57" applyFill="1" applyAlignment="1" applyProtection="1">
      <alignment horizontal="left"/>
      <protection/>
    </xf>
    <xf numFmtId="0" fontId="0" fillId="0" borderId="0" xfId="57" applyFill="1" applyProtection="1">
      <alignment/>
      <protection/>
    </xf>
    <xf numFmtId="0" fontId="2" fillId="33" borderId="10" xfId="57" applyFont="1" applyFill="1" applyBorder="1" applyProtection="1">
      <alignment/>
      <protection/>
    </xf>
    <xf numFmtId="0" fontId="1" fillId="33" borderId="10" xfId="57"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172" fontId="1" fillId="35" borderId="15" xfId="0" applyNumberFormat="1" applyFont="1" applyFill="1" applyBorder="1" applyAlignment="1" applyProtection="1">
      <alignment horizontal="left"/>
      <protection locked="0"/>
    </xf>
    <xf numFmtId="0" fontId="0" fillId="33" borderId="10" xfId="57" applyFill="1" applyBorder="1" applyProtection="1">
      <alignment/>
      <protection/>
    </xf>
    <xf numFmtId="181" fontId="0" fillId="35" borderId="15" xfId="0" applyNumberFormat="1" applyFill="1" applyBorder="1" applyAlignment="1" applyProtection="1">
      <alignment horizontal="left"/>
      <protection locked="0"/>
    </xf>
    <xf numFmtId="182" fontId="1" fillId="35" borderId="15" xfId="0" applyNumberFormat="1" applyFont="1" applyFill="1" applyBorder="1" applyAlignment="1" applyProtection="1">
      <alignment horizontal="left"/>
      <protection locked="0"/>
    </xf>
    <xf numFmtId="0" fontId="2" fillId="33" borderId="15" xfId="0" applyFont="1" applyFill="1" applyBorder="1" applyAlignment="1" applyProtection="1">
      <alignment horizontal="left"/>
      <protection/>
    </xf>
    <xf numFmtId="0" fontId="2" fillId="33" borderId="15" xfId="0" applyFont="1" applyFill="1" applyBorder="1" applyAlignment="1" applyProtection="1">
      <alignment/>
      <protection/>
    </xf>
    <xf numFmtId="49" fontId="0" fillId="0" borderId="0" xfId="0" applyNumberFormat="1" applyAlignment="1">
      <alignment horizontal="left"/>
    </xf>
    <xf numFmtId="49" fontId="1" fillId="0" borderId="0" xfId="0" applyNumberFormat="1" applyFont="1" applyAlignment="1">
      <alignment horizontal="left"/>
    </xf>
    <xf numFmtId="183" fontId="0" fillId="0" borderId="0" xfId="0" applyNumberFormat="1" applyAlignment="1">
      <alignment horizontal="right"/>
    </xf>
    <xf numFmtId="49" fontId="1" fillId="0" borderId="0" xfId="0" applyNumberFormat="1" applyFont="1" applyAlignment="1">
      <alignment horizontal="right"/>
    </xf>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2" fillId="33" borderId="20" xfId="0" applyFont="1" applyFill="1" applyBorder="1" applyAlignment="1" applyProtection="1">
      <alignment horizontal="left"/>
      <protection/>
    </xf>
    <xf numFmtId="0" fontId="2" fillId="33" borderId="21" xfId="0" applyFont="1" applyFill="1" applyBorder="1" applyAlignment="1" applyProtection="1">
      <alignment horizontal="left"/>
      <protection/>
    </xf>
    <xf numFmtId="172" fontId="1" fillId="35" borderId="12" xfId="0" applyNumberFormat="1" applyFont="1" applyFill="1" applyBorder="1" applyAlignment="1" applyProtection="1">
      <alignment horizontal="left"/>
      <protection locked="0"/>
    </xf>
    <xf numFmtId="172" fontId="1" fillId="35" borderId="14" xfId="0" applyNumberFormat="1" applyFont="1" applyFill="1" applyBorder="1" applyAlignment="1" applyProtection="1">
      <alignment horizontal="left"/>
      <protection locked="0"/>
    </xf>
    <xf numFmtId="0" fontId="0" fillId="35" borderId="15" xfId="0" applyFill="1" applyBorder="1" applyAlignment="1" applyProtection="1" quotePrefix="1">
      <alignment/>
      <protection/>
    </xf>
    <xf numFmtId="0" fontId="0" fillId="0" borderId="0" xfId="0" applyAlignment="1" applyProtection="1">
      <alignment/>
      <protection/>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72" fontId="0" fillId="0" borderId="0" xfId="0" applyNumberFormat="1" applyAlignment="1">
      <alignment/>
    </xf>
    <xf numFmtId="182" fontId="0" fillId="0" borderId="0" xfId="0" applyNumberFormat="1" applyAlignment="1">
      <alignment/>
    </xf>
    <xf numFmtId="181" fontId="0" fillId="0" borderId="0" xfId="0" applyNumberFormat="1" applyAlignment="1">
      <alignment/>
    </xf>
    <xf numFmtId="180" fontId="0" fillId="0" borderId="0" xfId="0" applyNumberFormat="1" applyAlignment="1">
      <alignment/>
    </xf>
    <xf numFmtId="2" fontId="0" fillId="35" borderId="11" xfId="0" applyNumberFormat="1" applyFill="1" applyBorder="1" applyAlignment="1" applyProtection="1">
      <alignment/>
      <protection locked="0"/>
    </xf>
    <xf numFmtId="2" fontId="0" fillId="0" borderId="0" xfId="0" applyNumberFormat="1" applyAlignment="1">
      <alignment/>
    </xf>
    <xf numFmtId="2" fontId="0" fillId="33" borderId="11" xfId="0" applyNumberFormat="1" applyFill="1" applyBorder="1" applyAlignment="1" applyProtection="1">
      <alignment/>
      <protection/>
    </xf>
    <xf numFmtId="49" fontId="1" fillId="33" borderId="22" xfId="0" applyNumberFormat="1" applyFont="1" applyFill="1" applyBorder="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1" fillId="34" borderId="0" xfId="0" applyFont="1" applyFill="1" applyAlignment="1">
      <alignment/>
    </xf>
    <xf numFmtId="49" fontId="1" fillId="34" borderId="0" xfId="0" applyNumberFormat="1" applyFon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4" fontId="0" fillId="35" borderId="11" xfId="0" applyNumberFormat="1" applyFill="1" applyBorder="1" applyAlignment="1" applyProtection="1">
      <alignment/>
      <protection locked="0"/>
    </xf>
    <xf numFmtId="4" fontId="0" fillId="33" borderId="11" xfId="0" applyNumberFormat="1" applyFill="1" applyBorder="1" applyAlignment="1" applyProtection="1">
      <alignment/>
      <protection/>
    </xf>
    <xf numFmtId="184" fontId="0" fillId="0" borderId="0" xfId="0" applyNumberForma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_Identifikaci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8</xdr:row>
      <xdr:rowOff>0</xdr:rowOff>
    </xdr:from>
    <xdr:to>
      <xdr:col>5</xdr:col>
      <xdr:colOff>352425</xdr:colOff>
      <xdr:row>9</xdr:row>
      <xdr:rowOff>133350</xdr:rowOff>
    </xdr:to>
    <xdr:pic>
      <xdr:nvPicPr>
        <xdr:cNvPr id="1" name="cmdVazby"/>
        <xdr:cNvPicPr preferRelativeResize="1">
          <a:picLocks noChangeAspect="1"/>
        </xdr:cNvPicPr>
      </xdr:nvPicPr>
      <xdr:blipFill>
        <a:blip r:embed="rId1"/>
        <a:stretch>
          <a:fillRect/>
        </a:stretch>
      </xdr:blipFill>
      <xdr:spPr>
        <a:xfrm>
          <a:off x="5153025" y="1428750"/>
          <a:ext cx="1571625" cy="304800"/>
        </a:xfrm>
        <a:prstGeom prst="rect">
          <a:avLst/>
        </a:prstGeom>
        <a:noFill/>
        <a:ln w="9525" cmpd="sng">
          <a:noFill/>
        </a:ln>
      </xdr:spPr>
    </xdr:pic>
    <xdr:clientData/>
  </xdr:twoCellAnchor>
  <xdr:twoCellAnchor editAs="oneCell">
    <xdr:from>
      <xdr:col>5</xdr:col>
      <xdr:colOff>457200</xdr:colOff>
      <xdr:row>8</xdr:row>
      <xdr:rowOff>0</xdr:rowOff>
    </xdr:from>
    <xdr:to>
      <xdr:col>7</xdr:col>
      <xdr:colOff>590550</xdr:colOff>
      <xdr:row>9</xdr:row>
      <xdr:rowOff>114300</xdr:rowOff>
    </xdr:to>
    <xdr:pic>
      <xdr:nvPicPr>
        <xdr:cNvPr id="2" name="cmdSubor"/>
        <xdr:cNvPicPr preferRelativeResize="1">
          <a:picLocks noChangeAspect="1"/>
        </xdr:cNvPicPr>
      </xdr:nvPicPr>
      <xdr:blipFill>
        <a:blip r:embed="rId2"/>
        <a:stretch>
          <a:fillRect/>
        </a:stretch>
      </xdr:blipFill>
      <xdr:spPr>
        <a:xfrm>
          <a:off x="6829425" y="1428750"/>
          <a:ext cx="188595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
  <sheetViews>
    <sheetView showFormulas="1" zoomScalePageLayoutView="0" workbookViewId="0" topLeftCell="A1">
      <selection activeCell="A1" sqref="A1"/>
    </sheetView>
  </sheetViews>
  <sheetFormatPr defaultColWidth="9.00390625" defaultRowHeight="12.75"/>
  <cols>
    <col min="1" max="1" width="21.125" style="31" bestFit="1" customWidth="1"/>
    <col min="2" max="2" width="12.625" style="31" bestFit="1" customWidth="1"/>
    <col min="3" max="4" width="6.75390625" style="33" bestFit="1" customWidth="1"/>
    <col min="5" max="5" width="64.25390625" style="31" bestFit="1" customWidth="1"/>
  </cols>
  <sheetData>
    <row r="1" spans="1:5" ht="12.75">
      <c r="A1" s="32" t="s">
        <v>1219</v>
      </c>
      <c r="B1" s="32" t="s">
        <v>1220</v>
      </c>
      <c r="C1" s="34" t="s">
        <v>1221</v>
      </c>
      <c r="D1" s="34" t="s">
        <v>1222</v>
      </c>
      <c r="E1" s="32" t="s">
        <v>1204</v>
      </c>
    </row>
    <row r="2" spans="1:5" ht="12.75">
      <c r="A2" s="69">
        <f>(R39964001)</f>
        <v>0</v>
      </c>
      <c r="B2" s="69">
        <f>(R39962051)</f>
        <v>0</v>
      </c>
      <c r="C2" s="33">
        <v>0.1</v>
      </c>
      <c r="D2" s="33">
        <v>20</v>
      </c>
      <c r="E2" s="31" t="s">
        <v>1223</v>
      </c>
    </row>
    <row r="3" spans="1:5" ht="12.75">
      <c r="A3" s="69">
        <f>(R39964002)</f>
        <v>0</v>
      </c>
      <c r="B3" s="69">
        <f>(R39962052)</f>
        <v>0</v>
      </c>
      <c r="C3" s="33">
        <v>0.1</v>
      </c>
      <c r="D3" s="33">
        <v>20</v>
      </c>
      <c r="E3" s="31" t="s">
        <v>1224</v>
      </c>
    </row>
    <row r="4" spans="1:5" ht="12.75">
      <c r="A4" s="69">
        <f>(R39964051)</f>
        <v>0</v>
      </c>
      <c r="B4" s="69">
        <f>(R39962101)</f>
        <v>0</v>
      </c>
      <c r="C4" s="33">
        <v>0.1</v>
      </c>
      <c r="D4" s="33">
        <v>10</v>
      </c>
      <c r="E4" s="31" t="s">
        <v>1225</v>
      </c>
    </row>
    <row r="5" spans="1:5" ht="12.75">
      <c r="A5" s="69">
        <f>(R39964052)</f>
        <v>0</v>
      </c>
      <c r="B5" s="69">
        <f>(R39962102)</f>
        <v>0</v>
      </c>
      <c r="C5" s="33">
        <v>0.1</v>
      </c>
      <c r="D5" s="33">
        <v>10</v>
      </c>
      <c r="E5" s="31" t="s">
        <v>1226</v>
      </c>
    </row>
    <row r="6" spans="1:5" ht="12.75">
      <c r="A6" s="69">
        <f>(R39964101)</f>
        <v>0</v>
      </c>
      <c r="B6" s="69">
        <f>(R39962151)</f>
        <v>0</v>
      </c>
      <c r="C6" s="33">
        <v>0.1</v>
      </c>
      <c r="D6" s="33">
        <v>10</v>
      </c>
      <c r="E6" s="31" t="s">
        <v>1227</v>
      </c>
    </row>
    <row r="7" spans="1:5" ht="12.75">
      <c r="A7" s="69">
        <f>(R39964102)</f>
        <v>0</v>
      </c>
      <c r="B7" s="69">
        <f>(R39962152)</f>
        <v>0</v>
      </c>
      <c r="C7" s="33">
        <v>0.1</v>
      </c>
      <c r="D7" s="33">
        <v>10</v>
      </c>
      <c r="E7" s="31" t="s">
        <v>1228</v>
      </c>
    </row>
    <row r="8" spans="1:5" ht="12.75">
      <c r="A8" s="69">
        <f>(R39964151)</f>
        <v>0</v>
      </c>
      <c r="B8" s="69">
        <f>(R39962201)</f>
        <v>0</v>
      </c>
      <c r="C8" s="33">
        <v>0.1</v>
      </c>
      <c r="D8" s="33">
        <v>20</v>
      </c>
      <c r="E8" s="31" t="s">
        <v>1229</v>
      </c>
    </row>
    <row r="9" spans="1:5" ht="12.75">
      <c r="A9" s="69">
        <f>(R39964152)</f>
        <v>0</v>
      </c>
      <c r="B9" s="69">
        <f>(R39962202)</f>
        <v>0</v>
      </c>
      <c r="C9" s="33">
        <v>0.1</v>
      </c>
      <c r="D9" s="33">
        <v>20</v>
      </c>
      <c r="E9" s="31" t="s">
        <v>1230</v>
      </c>
    </row>
    <row r="10" spans="1:5" ht="12.75">
      <c r="A10" s="69">
        <f>(R39964201)</f>
        <v>0</v>
      </c>
      <c r="B10" s="69">
        <f>(R39962251)</f>
        <v>0</v>
      </c>
      <c r="C10" s="33">
        <v>0.1</v>
      </c>
      <c r="D10" s="33">
        <v>8</v>
      </c>
      <c r="E10" s="31" t="s">
        <v>1231</v>
      </c>
    </row>
    <row r="11" spans="1:5" ht="12.75">
      <c r="A11" s="69">
        <f>(R39964202)</f>
        <v>0</v>
      </c>
      <c r="B11" s="69">
        <f>(R39962252)</f>
        <v>0</v>
      </c>
      <c r="C11" s="33">
        <v>0.1</v>
      </c>
      <c r="D11" s="33">
        <v>8</v>
      </c>
      <c r="E11" s="31" t="s">
        <v>1232</v>
      </c>
    </row>
    <row r="12" spans="1:5" ht="12.75">
      <c r="A12" s="69">
        <f>(R39964251)</f>
        <v>0</v>
      </c>
      <c r="B12" s="69">
        <f>(R39962301)</f>
        <v>0</v>
      </c>
      <c r="C12" s="33">
        <v>0.1</v>
      </c>
      <c r="D12" s="33">
        <v>8</v>
      </c>
      <c r="E12" s="31" t="s">
        <v>1233</v>
      </c>
    </row>
    <row r="13" spans="1:5" ht="12.75">
      <c r="A13" s="69">
        <f>(R39964252)</f>
        <v>0</v>
      </c>
      <c r="B13" s="69">
        <f>(R39962302)</f>
        <v>0</v>
      </c>
      <c r="C13" s="33">
        <v>0.1</v>
      </c>
      <c r="D13" s="33">
        <v>8</v>
      </c>
      <c r="E13" s="31" t="s">
        <v>1234</v>
      </c>
    </row>
    <row r="14" spans="1:5" ht="12.75">
      <c r="A14" s="69">
        <f>(R39964301)</f>
        <v>0</v>
      </c>
      <c r="B14" s="69">
        <f>(R39962351)</f>
        <v>0</v>
      </c>
      <c r="C14" s="33">
        <v>0.1</v>
      </c>
      <c r="D14" s="33">
        <v>95</v>
      </c>
      <c r="E14" s="31" t="s">
        <v>1235</v>
      </c>
    </row>
    <row r="15" spans="1:5" ht="12.75">
      <c r="A15" s="69">
        <f>(R39964302)</f>
        <v>0</v>
      </c>
      <c r="B15" s="69">
        <f>(R39962352)</f>
        <v>0</v>
      </c>
      <c r="C15" s="33">
        <v>0.1</v>
      </c>
      <c r="D15" s="33">
        <v>95</v>
      </c>
      <c r="E15" s="31" t="s">
        <v>1236</v>
      </c>
    </row>
    <row r="16" spans="1:5" ht="12.75">
      <c r="A16" s="69">
        <f>(R39964351)</f>
        <v>0</v>
      </c>
      <c r="B16" s="69">
        <f>(R39962401)</f>
        <v>0</v>
      </c>
      <c r="C16" s="33">
        <v>0.1</v>
      </c>
      <c r="D16" s="33">
        <v>50</v>
      </c>
      <c r="E16" s="31" t="s">
        <v>1237</v>
      </c>
    </row>
    <row r="17" spans="1:5" ht="12.75">
      <c r="A17" s="69">
        <f>(R39964352)</f>
        <v>0</v>
      </c>
      <c r="B17" s="69">
        <f>(R39962402)</f>
        <v>0</v>
      </c>
      <c r="C17" s="33">
        <v>0.1</v>
      </c>
      <c r="D17" s="33">
        <v>50</v>
      </c>
      <c r="E17" s="31" t="s">
        <v>1238</v>
      </c>
    </row>
    <row r="18" spans="1:5" ht="12.75">
      <c r="A18" s="69">
        <f>(R39964401)</f>
        <v>0</v>
      </c>
      <c r="B18" s="69">
        <f>(R39962451)</f>
        <v>0</v>
      </c>
      <c r="C18" s="33">
        <v>0.1</v>
      </c>
      <c r="D18" s="33">
        <v>50</v>
      </c>
      <c r="E18" s="31" t="s">
        <v>1239</v>
      </c>
    </row>
    <row r="19" spans="1:5" ht="12.75">
      <c r="A19" s="69">
        <f>(R39964402)</f>
        <v>0</v>
      </c>
      <c r="B19" s="69">
        <f>(R39962452)</f>
        <v>0</v>
      </c>
      <c r="C19" s="33">
        <v>0.1</v>
      </c>
      <c r="D19" s="33">
        <v>50</v>
      </c>
      <c r="E19" s="31" t="s">
        <v>1240</v>
      </c>
    </row>
    <row r="20" spans="1:5" ht="12.75">
      <c r="A20" s="69">
        <f>(R39971821)*1000</f>
        <v>0</v>
      </c>
      <c r="B20" s="69">
        <f>(R39971811)</f>
        <v>0</v>
      </c>
      <c r="C20" s="33">
        <v>80</v>
      </c>
      <c r="D20" s="33">
        <v>500</v>
      </c>
      <c r="E20" s="31" t="s">
        <v>1241</v>
      </c>
    </row>
    <row r="21" spans="1:5" ht="12.75">
      <c r="A21" s="69">
        <f>(R39971822)*1000</f>
        <v>0</v>
      </c>
      <c r="B21" s="69">
        <f>(R39971812)</f>
        <v>0</v>
      </c>
      <c r="C21" s="33">
        <v>80</v>
      </c>
      <c r="D21" s="33">
        <v>500</v>
      </c>
      <c r="E21" s="31" t="s">
        <v>1242</v>
      </c>
    </row>
    <row r="22" spans="1:5" ht="12.75">
      <c r="A22" s="69">
        <f>(R39971901)</f>
        <v>0</v>
      </c>
      <c r="B22" s="69">
        <f>(R39971511)</f>
        <v>0</v>
      </c>
      <c r="C22" s="33">
        <v>80</v>
      </c>
      <c r="D22" s="33">
        <v>600</v>
      </c>
      <c r="E22" s="31" t="s">
        <v>1243</v>
      </c>
    </row>
    <row r="23" spans="1:5" ht="12.75">
      <c r="A23" s="69">
        <f>(R39971902)</f>
        <v>0</v>
      </c>
      <c r="B23" s="69">
        <f>(R39971512)</f>
        <v>0</v>
      </c>
      <c r="C23" s="33">
        <v>80</v>
      </c>
      <c r="D23" s="33">
        <v>600</v>
      </c>
      <c r="E23" s="31" t="s">
        <v>1244</v>
      </c>
    </row>
    <row r="24" spans="1:5" ht="12.75">
      <c r="A24" s="69">
        <f>(R39972001)*1000/365</f>
        <v>0</v>
      </c>
      <c r="B24" s="69">
        <f>(R39971901)</f>
        <v>0</v>
      </c>
      <c r="C24" s="33">
        <v>0</v>
      </c>
      <c r="D24" s="33">
        <v>50</v>
      </c>
      <c r="E24" s="31" t="s">
        <v>1245</v>
      </c>
    </row>
    <row r="25" spans="1:5" ht="12.75">
      <c r="A25" s="69">
        <f>(R39972002)*1000/365</f>
        <v>0</v>
      </c>
      <c r="B25" s="69">
        <f>(R39971902)</f>
        <v>0</v>
      </c>
      <c r="C25" s="33">
        <v>0</v>
      </c>
      <c r="D25" s="33">
        <v>50</v>
      </c>
      <c r="E25" s="31" t="s">
        <v>1246</v>
      </c>
    </row>
    <row r="26" spans="1:5" ht="12.75">
      <c r="A26" s="69">
        <f>(R39972051)</f>
        <v>0</v>
      </c>
      <c r="B26" s="69">
        <f>(R39971951)</f>
        <v>0</v>
      </c>
      <c r="C26" s="33">
        <v>0</v>
      </c>
      <c r="D26" s="33">
        <v>50</v>
      </c>
      <c r="E26" s="31" t="s">
        <v>1247</v>
      </c>
    </row>
    <row r="27" spans="1:5" ht="12.75">
      <c r="A27" s="69">
        <f>(R39972052)</f>
        <v>0</v>
      </c>
      <c r="B27" s="69">
        <f>(R39971952)</f>
        <v>0</v>
      </c>
      <c r="C27" s="33">
        <v>0</v>
      </c>
      <c r="D27" s="33">
        <v>50</v>
      </c>
      <c r="E27" s="31" t="s">
        <v>1248</v>
      </c>
    </row>
    <row r="28" spans="1:2" ht="12.75">
      <c r="A28" s="69"/>
      <c r="B28" s="69"/>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wshOkresy"/>
  <dimension ref="A1:C81"/>
  <sheetViews>
    <sheetView zoomScalePageLayoutView="0" workbookViewId="0" topLeftCell="A1">
      <selection activeCell="A1" sqref="A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34</v>
      </c>
      <c r="B1" s="3" t="s">
        <v>35</v>
      </c>
      <c r="C1" s="3" t="s">
        <v>36</v>
      </c>
    </row>
    <row r="2" spans="1:3" ht="12.75">
      <c r="A2" s="3" t="s">
        <v>37</v>
      </c>
      <c r="B2" s="3">
        <v>101</v>
      </c>
      <c r="C2" s="3" t="s">
        <v>0</v>
      </c>
    </row>
    <row r="3" spans="1:3" ht="12.75">
      <c r="A3" s="3" t="s">
        <v>38</v>
      </c>
      <c r="B3" s="3">
        <v>102</v>
      </c>
      <c r="C3" s="3" t="s">
        <v>0</v>
      </c>
    </row>
    <row r="4" spans="1:3" ht="12.75">
      <c r="A4" s="3" t="s">
        <v>39</v>
      </c>
      <c r="B4" s="3">
        <v>103</v>
      </c>
      <c r="C4" s="3" t="s">
        <v>0</v>
      </c>
    </row>
    <row r="5" spans="1:3" ht="12.75">
      <c r="A5" s="3" t="s">
        <v>40</v>
      </c>
      <c r="B5" s="3">
        <v>104</v>
      </c>
      <c r="C5" s="3" t="s">
        <v>0</v>
      </c>
    </row>
    <row r="6" spans="1:3" ht="12.75">
      <c r="A6" s="3" t="s">
        <v>41</v>
      </c>
      <c r="B6" s="3">
        <v>105</v>
      </c>
      <c r="C6" s="3" t="s">
        <v>0</v>
      </c>
    </row>
    <row r="7" spans="1:3" ht="12.75">
      <c r="A7" s="3" t="s">
        <v>42</v>
      </c>
      <c r="B7" s="3">
        <v>106</v>
      </c>
      <c r="C7" s="3" t="s">
        <v>0</v>
      </c>
    </row>
    <row r="8" spans="1:3" ht="12.75">
      <c r="A8" s="3" t="s">
        <v>43</v>
      </c>
      <c r="B8" s="3">
        <v>107</v>
      </c>
      <c r="C8" s="3" t="s">
        <v>0</v>
      </c>
    </row>
    <row r="9" spans="1:3" ht="12.75">
      <c r="A9" s="3" t="s">
        <v>44</v>
      </c>
      <c r="B9" s="3">
        <v>108</v>
      </c>
      <c r="C9" s="3" t="s">
        <v>0</v>
      </c>
    </row>
    <row r="10" spans="1:3" ht="12.75">
      <c r="A10" s="3" t="s">
        <v>45</v>
      </c>
      <c r="B10" s="3">
        <v>201</v>
      </c>
      <c r="C10" s="3" t="s">
        <v>3</v>
      </c>
    </row>
    <row r="11" spans="1:3" ht="12.75">
      <c r="A11" s="3" t="s">
        <v>46</v>
      </c>
      <c r="B11" s="3">
        <v>202</v>
      </c>
      <c r="C11" s="3" t="s">
        <v>4</v>
      </c>
    </row>
    <row r="12" spans="1:3" ht="12.75">
      <c r="A12" s="3" t="s">
        <v>47</v>
      </c>
      <c r="B12" s="3">
        <v>203</v>
      </c>
      <c r="C12" s="3" t="s">
        <v>1</v>
      </c>
    </row>
    <row r="13" spans="1:3" ht="12.75">
      <c r="A13" s="3" t="s">
        <v>48</v>
      </c>
      <c r="B13" s="3">
        <v>204</v>
      </c>
      <c r="C13" s="3" t="s">
        <v>1</v>
      </c>
    </row>
    <row r="14" spans="1:3" ht="12.75">
      <c r="A14" s="3" t="s">
        <v>49</v>
      </c>
      <c r="B14" s="3">
        <v>205</v>
      </c>
      <c r="C14" s="3" t="s">
        <v>2</v>
      </c>
    </row>
    <row r="15" spans="1:3" ht="12.75">
      <c r="A15" s="3" t="s">
        <v>50</v>
      </c>
      <c r="B15" s="3">
        <v>206</v>
      </c>
      <c r="C15" s="3" t="s">
        <v>2</v>
      </c>
    </row>
    <row r="16" spans="1:3" ht="12.75">
      <c r="A16" s="3" t="s">
        <v>51</v>
      </c>
      <c r="B16" s="3">
        <v>207</v>
      </c>
      <c r="C16" s="3" t="s">
        <v>1</v>
      </c>
    </row>
    <row r="17" spans="1:3" ht="12.75">
      <c r="A17" s="3" t="s">
        <v>52</v>
      </c>
      <c r="B17" s="3">
        <v>301</v>
      </c>
      <c r="C17" s="3" t="s">
        <v>10</v>
      </c>
    </row>
    <row r="18" spans="1:3" ht="12.75">
      <c r="A18" s="3" t="s">
        <v>53</v>
      </c>
      <c r="B18" s="3">
        <v>302</v>
      </c>
      <c r="C18" s="3" t="s">
        <v>12</v>
      </c>
    </row>
    <row r="19" spans="1:3" ht="12.75">
      <c r="A19" s="3" t="s">
        <v>54</v>
      </c>
      <c r="B19" s="3">
        <v>303</v>
      </c>
      <c r="C19" s="3" t="s">
        <v>10</v>
      </c>
    </row>
    <row r="20" spans="1:3" ht="12.75">
      <c r="A20" s="3" t="s">
        <v>55</v>
      </c>
      <c r="B20" s="3">
        <v>304</v>
      </c>
      <c r="C20" s="3" t="s">
        <v>10</v>
      </c>
    </row>
    <row r="21" spans="1:3" ht="12.75">
      <c r="A21" s="3" t="s">
        <v>56</v>
      </c>
      <c r="B21" s="3">
        <v>305</v>
      </c>
      <c r="C21" s="3" t="s">
        <v>11</v>
      </c>
    </row>
    <row r="22" spans="1:3" ht="12.75">
      <c r="A22" s="3" t="s">
        <v>57</v>
      </c>
      <c r="B22" s="3">
        <v>306</v>
      </c>
      <c r="C22" s="3" t="s">
        <v>12</v>
      </c>
    </row>
    <row r="23" spans="1:3" ht="12.75">
      <c r="A23" s="3" t="s">
        <v>58</v>
      </c>
      <c r="B23" s="3">
        <v>307</v>
      </c>
      <c r="C23" s="3" t="s">
        <v>11</v>
      </c>
    </row>
    <row r="24" spans="1:3" ht="12.75">
      <c r="A24" s="3" t="s">
        <v>59</v>
      </c>
      <c r="B24" s="3">
        <v>308</v>
      </c>
      <c r="C24" s="3" t="s">
        <v>12</v>
      </c>
    </row>
    <row r="25" spans="1:3" ht="12.75">
      <c r="A25" s="3" t="s">
        <v>60</v>
      </c>
      <c r="B25" s="3">
        <v>309</v>
      </c>
      <c r="C25" s="3" t="s">
        <v>10</v>
      </c>
    </row>
    <row r="26" spans="1:3" ht="12.75">
      <c r="A26" s="3" t="s">
        <v>61</v>
      </c>
      <c r="B26" s="3">
        <v>401</v>
      </c>
      <c r="C26" s="3" t="s">
        <v>6</v>
      </c>
    </row>
    <row r="27" spans="1:3" ht="12.75">
      <c r="A27" s="3" t="s">
        <v>62</v>
      </c>
      <c r="B27" s="3">
        <v>402</v>
      </c>
      <c r="C27" s="3" t="s">
        <v>7</v>
      </c>
    </row>
    <row r="28" spans="1:3" ht="12.75">
      <c r="A28" s="3" t="s">
        <v>63</v>
      </c>
      <c r="B28" s="3">
        <v>403</v>
      </c>
      <c r="C28" s="3" t="s">
        <v>5</v>
      </c>
    </row>
    <row r="29" spans="1:3" ht="12.75">
      <c r="A29" s="3" t="s">
        <v>64</v>
      </c>
      <c r="B29" s="3">
        <v>404</v>
      </c>
      <c r="C29" s="3" t="s">
        <v>8</v>
      </c>
    </row>
    <row r="30" spans="1:3" ht="12.75">
      <c r="A30" s="3" t="s">
        <v>65</v>
      </c>
      <c r="B30" s="3">
        <v>405</v>
      </c>
      <c r="C30" s="3" t="s">
        <v>5</v>
      </c>
    </row>
    <row r="31" spans="1:3" ht="12.75">
      <c r="A31" s="3" t="s">
        <v>66</v>
      </c>
      <c r="B31" s="3">
        <v>406</v>
      </c>
      <c r="C31" s="3" t="s">
        <v>9</v>
      </c>
    </row>
    <row r="32" spans="1:3" ht="12.75">
      <c r="A32" s="3" t="s">
        <v>67</v>
      </c>
      <c r="B32" s="3">
        <v>407</v>
      </c>
      <c r="C32" s="3" t="s">
        <v>5</v>
      </c>
    </row>
    <row r="33" spans="1:3" ht="12.75">
      <c r="A33" s="3" t="s">
        <v>68</v>
      </c>
      <c r="B33" s="3">
        <v>501</v>
      </c>
      <c r="C33" s="3" t="s">
        <v>13</v>
      </c>
    </row>
    <row r="34" spans="1:3" ht="12.75">
      <c r="A34" s="3" t="s">
        <v>69</v>
      </c>
      <c r="B34" s="3">
        <v>502</v>
      </c>
      <c r="C34" s="3" t="s">
        <v>70</v>
      </c>
    </row>
    <row r="35" spans="1:3" ht="12.75">
      <c r="A35" s="3" t="s">
        <v>71</v>
      </c>
      <c r="B35" s="3">
        <v>503</v>
      </c>
      <c r="C35" s="3" t="s">
        <v>14</v>
      </c>
    </row>
    <row r="36" spans="1:3" ht="12.75">
      <c r="A36" s="3" t="s">
        <v>72</v>
      </c>
      <c r="B36" s="3">
        <v>504</v>
      </c>
      <c r="C36" s="3" t="s">
        <v>70</v>
      </c>
    </row>
    <row r="37" spans="1:3" ht="12.75">
      <c r="A37" s="3" t="s">
        <v>73</v>
      </c>
      <c r="B37" s="3">
        <v>505</v>
      </c>
      <c r="C37" s="3" t="s">
        <v>16</v>
      </c>
    </row>
    <row r="38" spans="1:3" ht="12.75">
      <c r="A38" s="3" t="s">
        <v>74</v>
      </c>
      <c r="B38" s="3">
        <v>506</v>
      </c>
      <c r="C38" s="3" t="s">
        <v>15</v>
      </c>
    </row>
    <row r="39" spans="1:3" ht="12.75">
      <c r="A39" s="3" t="s">
        <v>75</v>
      </c>
      <c r="B39" s="3">
        <v>507</v>
      </c>
      <c r="C39" s="3" t="s">
        <v>14</v>
      </c>
    </row>
    <row r="40" spans="1:3" ht="12.75">
      <c r="A40" s="3" t="s">
        <v>76</v>
      </c>
      <c r="B40" s="3">
        <v>508</v>
      </c>
      <c r="C40" s="3" t="s">
        <v>16</v>
      </c>
    </row>
    <row r="41" spans="1:3" ht="12.75">
      <c r="A41" s="3" t="s">
        <v>77</v>
      </c>
      <c r="B41" s="3">
        <v>509</v>
      </c>
      <c r="C41" s="3" t="s">
        <v>15</v>
      </c>
    </row>
    <row r="42" spans="1:3" ht="12.75">
      <c r="A42" s="3" t="s">
        <v>78</v>
      </c>
      <c r="B42" s="3">
        <v>510</v>
      </c>
      <c r="C42" s="3" t="s">
        <v>14</v>
      </c>
    </row>
    <row r="43" spans="1:3" ht="12.75">
      <c r="A43" s="3" t="s">
        <v>79</v>
      </c>
      <c r="B43" s="3">
        <v>511</v>
      </c>
      <c r="C43" s="3" t="s">
        <v>13</v>
      </c>
    </row>
    <row r="44" spans="1:3" ht="12.75">
      <c r="A44" s="3" t="s">
        <v>80</v>
      </c>
      <c r="B44" s="3">
        <v>601</v>
      </c>
      <c r="C44" s="3" t="s">
        <v>17</v>
      </c>
    </row>
    <row r="45" spans="1:3" ht="12.75">
      <c r="A45" s="3" t="s">
        <v>81</v>
      </c>
      <c r="B45" s="3">
        <v>602</v>
      </c>
      <c r="C45" s="3" t="s">
        <v>22</v>
      </c>
    </row>
    <row r="46" spans="1:3" ht="12.75">
      <c r="A46" s="3" t="s">
        <v>82</v>
      </c>
      <c r="B46" s="3">
        <v>603</v>
      </c>
      <c r="C46" s="3" t="s">
        <v>17</v>
      </c>
    </row>
    <row r="47" spans="1:3" ht="12.75">
      <c r="A47" s="3" t="s">
        <v>83</v>
      </c>
      <c r="B47" s="3">
        <v>604</v>
      </c>
      <c r="C47" s="3" t="s">
        <v>18</v>
      </c>
    </row>
    <row r="48" spans="1:3" ht="12.75">
      <c r="A48" s="3" t="s">
        <v>84</v>
      </c>
      <c r="B48" s="3">
        <v>605</v>
      </c>
      <c r="C48" s="3" t="s">
        <v>18</v>
      </c>
    </row>
    <row r="49" spans="1:3" ht="12.75">
      <c r="A49" s="3" t="s">
        <v>85</v>
      </c>
      <c r="B49" s="3">
        <v>606</v>
      </c>
      <c r="C49" s="3" t="s">
        <v>20</v>
      </c>
    </row>
    <row r="50" spans="1:3" ht="12.75">
      <c r="A50" s="3" t="s">
        <v>86</v>
      </c>
      <c r="B50" s="3">
        <v>607</v>
      </c>
      <c r="C50" s="3" t="s">
        <v>20</v>
      </c>
    </row>
    <row r="51" spans="1:3" ht="12.75">
      <c r="A51" s="3" t="s">
        <v>87</v>
      </c>
      <c r="B51" s="3">
        <v>608</v>
      </c>
      <c r="C51" s="3" t="s">
        <v>19</v>
      </c>
    </row>
    <row r="52" spans="1:3" ht="12.75">
      <c r="A52" s="3" t="s">
        <v>88</v>
      </c>
      <c r="B52" s="3">
        <v>609</v>
      </c>
      <c r="C52" s="3" t="s">
        <v>19</v>
      </c>
    </row>
    <row r="53" spans="1:3" ht="12.75">
      <c r="A53" s="3" t="s">
        <v>89</v>
      </c>
      <c r="B53" s="3">
        <v>610</v>
      </c>
      <c r="C53" s="3" t="s">
        <v>21</v>
      </c>
    </row>
    <row r="54" spans="1:3" ht="12.75">
      <c r="A54" s="3" t="s">
        <v>90</v>
      </c>
      <c r="B54" s="3">
        <v>611</v>
      </c>
      <c r="C54" s="3" t="s">
        <v>18</v>
      </c>
    </row>
    <row r="55" spans="1:3" ht="12.75">
      <c r="A55" s="3" t="s">
        <v>91</v>
      </c>
      <c r="B55" s="3">
        <v>612</v>
      </c>
      <c r="C55" s="3" t="s">
        <v>22</v>
      </c>
    </row>
    <row r="56" spans="1:3" ht="12.75">
      <c r="A56" s="3" t="s">
        <v>92</v>
      </c>
      <c r="B56" s="3">
        <v>613</v>
      </c>
      <c r="C56" s="3" t="s">
        <v>22</v>
      </c>
    </row>
    <row r="57" spans="1:3" ht="12.75">
      <c r="A57" s="3" t="s">
        <v>93</v>
      </c>
      <c r="B57" s="3">
        <v>701</v>
      </c>
      <c r="C57" s="3" t="s">
        <v>29</v>
      </c>
    </row>
    <row r="58" spans="1:3" ht="12.75">
      <c r="A58" s="3" t="s">
        <v>94</v>
      </c>
      <c r="B58" s="3">
        <v>702</v>
      </c>
      <c r="C58" s="3" t="s">
        <v>95</v>
      </c>
    </row>
    <row r="59" spans="1:3" ht="12.75">
      <c r="A59" s="3" t="s">
        <v>96</v>
      </c>
      <c r="B59" s="3">
        <v>703</v>
      </c>
      <c r="C59" s="3" t="s">
        <v>30</v>
      </c>
    </row>
    <row r="60" spans="1:3" ht="12.75">
      <c r="A60" s="3" t="s">
        <v>97</v>
      </c>
      <c r="B60" s="3">
        <v>704</v>
      </c>
      <c r="C60" s="3" t="s">
        <v>30</v>
      </c>
    </row>
    <row r="61" spans="1:3" ht="12.75">
      <c r="A61" s="3" t="s">
        <v>98</v>
      </c>
      <c r="B61" s="3">
        <v>705</v>
      </c>
      <c r="C61" s="3" t="s">
        <v>95</v>
      </c>
    </row>
    <row r="62" spans="1:3" ht="12.75">
      <c r="A62" s="3" t="s">
        <v>99</v>
      </c>
      <c r="B62" s="3">
        <v>706</v>
      </c>
      <c r="C62" s="3" t="s">
        <v>30</v>
      </c>
    </row>
    <row r="63" spans="1:3" ht="12.75">
      <c r="A63" s="3" t="s">
        <v>100</v>
      </c>
      <c r="B63" s="3">
        <v>707</v>
      </c>
      <c r="C63" s="3" t="s">
        <v>28</v>
      </c>
    </row>
    <row r="64" spans="1:3" ht="12.75">
      <c r="A64" s="3" t="s">
        <v>101</v>
      </c>
      <c r="B64" s="3">
        <v>708</v>
      </c>
      <c r="C64" s="3" t="s">
        <v>28</v>
      </c>
    </row>
    <row r="65" spans="1:3" ht="12.75">
      <c r="A65" s="3" t="s">
        <v>102</v>
      </c>
      <c r="B65" s="3">
        <v>709</v>
      </c>
      <c r="C65" s="3" t="s">
        <v>95</v>
      </c>
    </row>
    <row r="66" spans="1:3" ht="12.75">
      <c r="A66" s="3" t="s">
        <v>103</v>
      </c>
      <c r="B66" s="3">
        <v>710</v>
      </c>
      <c r="C66" s="3" t="s">
        <v>104</v>
      </c>
    </row>
    <row r="67" spans="1:3" ht="12.75">
      <c r="A67" s="3" t="s">
        <v>105</v>
      </c>
      <c r="B67" s="3">
        <v>711</v>
      </c>
      <c r="C67" s="3" t="s">
        <v>106</v>
      </c>
    </row>
    <row r="68" spans="1:3" ht="12.75">
      <c r="A68" s="3" t="s">
        <v>107</v>
      </c>
      <c r="B68" s="3">
        <v>712</v>
      </c>
      <c r="C68" s="3" t="s">
        <v>106</v>
      </c>
    </row>
    <row r="69" spans="1:3" ht="12.75">
      <c r="A69" s="3" t="s">
        <v>108</v>
      </c>
      <c r="B69" s="3">
        <v>713</v>
      </c>
      <c r="C69" s="3" t="s">
        <v>109</v>
      </c>
    </row>
    <row r="70" spans="1:3" ht="12.75">
      <c r="A70" s="3" t="s">
        <v>110</v>
      </c>
      <c r="B70" s="3">
        <v>801</v>
      </c>
      <c r="C70" s="3" t="s">
        <v>25</v>
      </c>
    </row>
    <row r="71" spans="1:3" ht="12.75">
      <c r="A71" s="3" t="s">
        <v>111</v>
      </c>
      <c r="B71" s="3">
        <v>802</v>
      </c>
      <c r="C71" s="3" t="s">
        <v>23</v>
      </c>
    </row>
    <row r="72" spans="1:3" ht="12.75">
      <c r="A72" s="3" t="s">
        <v>112</v>
      </c>
      <c r="B72" s="3">
        <v>803</v>
      </c>
      <c r="C72" s="3" t="s">
        <v>23</v>
      </c>
    </row>
    <row r="73" spans="1:3" ht="12.75">
      <c r="A73" s="3" t="s">
        <v>113</v>
      </c>
      <c r="B73" s="3">
        <v>804</v>
      </c>
      <c r="C73" s="3" t="s">
        <v>23</v>
      </c>
    </row>
    <row r="74" spans="1:3" ht="12.75">
      <c r="A74" s="3" t="s">
        <v>114</v>
      </c>
      <c r="B74" s="3">
        <v>805</v>
      </c>
      <c r="C74" s="3" t="s">
        <v>23</v>
      </c>
    </row>
    <row r="75" spans="1:3" ht="12.75">
      <c r="A75" s="3" t="s">
        <v>115</v>
      </c>
      <c r="B75" s="3">
        <v>806</v>
      </c>
      <c r="C75" s="3" t="s">
        <v>23</v>
      </c>
    </row>
    <row r="76" spans="1:3" ht="12.75">
      <c r="A76" s="3" t="s">
        <v>116</v>
      </c>
      <c r="B76" s="3">
        <v>807</v>
      </c>
      <c r="C76" s="3" t="s">
        <v>24</v>
      </c>
    </row>
    <row r="77" spans="1:3" ht="12.75">
      <c r="A77" s="3" t="s">
        <v>117</v>
      </c>
      <c r="B77" s="3">
        <v>808</v>
      </c>
      <c r="C77" s="3" t="s">
        <v>27</v>
      </c>
    </row>
    <row r="78" spans="1:3" ht="12.75">
      <c r="A78" s="3" t="s">
        <v>118</v>
      </c>
      <c r="B78" s="3">
        <v>809</v>
      </c>
      <c r="C78" s="3" t="s">
        <v>24</v>
      </c>
    </row>
    <row r="79" spans="1:3" ht="12.75">
      <c r="A79" s="3" t="s">
        <v>119</v>
      </c>
      <c r="B79" s="3">
        <v>810</v>
      </c>
      <c r="C79" s="3" t="s">
        <v>25</v>
      </c>
    </row>
    <row r="80" spans="1:3" ht="12.75">
      <c r="A80" s="3" t="s">
        <v>120</v>
      </c>
      <c r="B80" s="3">
        <v>811</v>
      </c>
      <c r="C80" s="3" t="s">
        <v>26</v>
      </c>
    </row>
    <row r="81" spans="1:3" ht="12.75">
      <c r="A81" s="3" t="s">
        <v>121</v>
      </c>
      <c r="B81" s="3">
        <v>901</v>
      </c>
      <c r="C81" s="3" t="s">
        <v>31</v>
      </c>
    </row>
  </sheetData>
  <sheetProtection password="CB93"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árok1"/>
  <dimension ref="A1:C20"/>
  <sheetViews>
    <sheetView zoomScalePageLayoutView="0" workbookViewId="0" topLeftCell="A1">
      <selection activeCell="B20" sqref="B20"/>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3" customFormat="1" ht="12.75">
      <c r="A1" s="24" t="s">
        <v>126</v>
      </c>
      <c r="B1" s="24" t="s">
        <v>127</v>
      </c>
      <c r="C1" s="24" t="s">
        <v>128</v>
      </c>
    </row>
    <row r="2" spans="1:3" ht="12.75">
      <c r="A2" s="6" t="s">
        <v>129</v>
      </c>
      <c r="B2" s="6" t="s">
        <v>130</v>
      </c>
      <c r="C2" s="6" t="s">
        <v>131</v>
      </c>
    </row>
    <row r="3" spans="1:3" ht="12.75">
      <c r="A3" s="6" t="s">
        <v>132</v>
      </c>
      <c r="B3" s="6" t="s">
        <v>130</v>
      </c>
      <c r="C3" s="6" t="s">
        <v>133</v>
      </c>
    </row>
    <row r="4" spans="1:3" ht="12.75">
      <c r="A4" s="6" t="s">
        <v>134</v>
      </c>
      <c r="B4" s="6" t="s">
        <v>135</v>
      </c>
      <c r="C4" s="6" t="s">
        <v>136</v>
      </c>
    </row>
    <row r="5" spans="1:3" ht="12.75">
      <c r="A5" s="6" t="s">
        <v>137</v>
      </c>
      <c r="B5" s="6" t="s">
        <v>138</v>
      </c>
      <c r="C5" s="6" t="s">
        <v>136</v>
      </c>
    </row>
    <row r="6" spans="1:3" ht="12.75">
      <c r="A6" s="6" t="s">
        <v>139</v>
      </c>
      <c r="B6" s="6" t="s">
        <v>140</v>
      </c>
      <c r="C6" s="6" t="s">
        <v>136</v>
      </c>
    </row>
    <row r="7" spans="1:3" ht="12.75">
      <c r="A7" s="6" t="s">
        <v>141</v>
      </c>
      <c r="B7" s="6" t="s">
        <v>142</v>
      </c>
      <c r="C7" s="6" t="s">
        <v>136</v>
      </c>
    </row>
    <row r="8" spans="1:3" ht="12.75">
      <c r="A8" s="6" t="s">
        <v>143</v>
      </c>
      <c r="B8" s="6" t="s">
        <v>144</v>
      </c>
      <c r="C8" s="6" t="s">
        <v>136</v>
      </c>
    </row>
    <row r="9" spans="1:3" ht="12.75">
      <c r="A9" s="6" t="s">
        <v>145</v>
      </c>
      <c r="B9" s="6" t="s">
        <v>146</v>
      </c>
      <c r="C9" s="6" t="s">
        <v>136</v>
      </c>
    </row>
    <row r="10" spans="1:3" ht="12.75">
      <c r="A10" s="6" t="s">
        <v>147</v>
      </c>
      <c r="B10" s="6" t="s">
        <v>148</v>
      </c>
      <c r="C10" s="6" t="s">
        <v>136</v>
      </c>
    </row>
    <row r="11" spans="1:3" ht="12.75">
      <c r="A11" s="6" t="s">
        <v>149</v>
      </c>
      <c r="B11" s="6" t="s">
        <v>150</v>
      </c>
      <c r="C11" s="6" t="s">
        <v>136</v>
      </c>
    </row>
    <row r="12" spans="1:3" ht="12.75">
      <c r="A12" s="6" t="s">
        <v>151</v>
      </c>
      <c r="B12" s="6" t="s">
        <v>152</v>
      </c>
      <c r="C12" s="6" t="s">
        <v>136</v>
      </c>
    </row>
    <row r="13" spans="1:3" ht="12.75">
      <c r="A13" s="6" t="s">
        <v>153</v>
      </c>
      <c r="B13" s="6" t="s">
        <v>154</v>
      </c>
      <c r="C13" s="6" t="s">
        <v>136</v>
      </c>
    </row>
    <row r="14" spans="1:3" ht="12.75">
      <c r="A14" s="6" t="s">
        <v>155</v>
      </c>
      <c r="B14" s="6" t="s">
        <v>156</v>
      </c>
      <c r="C14" s="6" t="s">
        <v>122</v>
      </c>
    </row>
    <row r="15" spans="1:3" ht="12.75">
      <c r="A15" s="6" t="s">
        <v>157</v>
      </c>
      <c r="B15" s="6" t="s">
        <v>158</v>
      </c>
      <c r="C15" s="6" t="s">
        <v>159</v>
      </c>
    </row>
    <row r="16" spans="1:3" ht="12.75">
      <c r="A16" s="6" t="s">
        <v>160</v>
      </c>
      <c r="B16" s="6" t="s">
        <v>161</v>
      </c>
      <c r="C16" s="6" t="s">
        <v>159</v>
      </c>
    </row>
    <row r="17" spans="1:3" ht="12.75">
      <c r="A17" s="6" t="s">
        <v>162</v>
      </c>
      <c r="B17" s="6" t="s">
        <v>163</v>
      </c>
      <c r="C17" s="6" t="s">
        <v>159</v>
      </c>
    </row>
    <row r="18" spans="1:3" ht="12.75">
      <c r="A18" s="6" t="s">
        <v>164</v>
      </c>
      <c r="B18" s="6" t="s">
        <v>165</v>
      </c>
      <c r="C18" s="6" t="s">
        <v>159</v>
      </c>
    </row>
    <row r="19" spans="1:3" ht="12.75">
      <c r="A19" s="6" t="s">
        <v>166</v>
      </c>
      <c r="B19" s="6" t="s">
        <v>167</v>
      </c>
      <c r="C19" s="6" t="s">
        <v>159</v>
      </c>
    </row>
    <row r="20" spans="1:3" ht="12.75">
      <c r="A20" s="6" t="s">
        <v>168</v>
      </c>
      <c r="B20" s="6" t="s">
        <v>169</v>
      </c>
      <c r="C20" s="6" t="s">
        <v>159</v>
      </c>
    </row>
  </sheetData>
  <sheetProtection password="EA52" sheet="1" objects="1" scenarios="1"/>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A13" sqref="A13"/>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C14"/>
  <sheetViews>
    <sheetView showFormulas="1" zoomScalePageLayoutView="0" workbookViewId="0" topLeftCell="A1">
      <selection activeCell="A1" sqref="A1"/>
    </sheetView>
  </sheetViews>
  <sheetFormatPr defaultColWidth="9.00390625" defaultRowHeight="12.75"/>
  <cols>
    <col min="1" max="1" width="67.625" style="31" bestFit="1" customWidth="1"/>
    <col min="2" max="2" width="12.625" style="31" bestFit="1" customWidth="1"/>
    <col min="3" max="3" width="109.875" style="31" bestFit="1" customWidth="1"/>
  </cols>
  <sheetData>
    <row r="1" spans="1:3" ht="12.75">
      <c r="A1" s="32" t="s">
        <v>1204</v>
      </c>
      <c r="B1" s="32" t="s">
        <v>1205</v>
      </c>
      <c r="C1" s="32" t="s">
        <v>1206</v>
      </c>
    </row>
    <row r="2" spans="1:3" ht="12.75">
      <c r="A2" s="31" t="s">
        <v>1207</v>
      </c>
      <c r="B2" s="69">
        <f>(R39971901)</f>
        <v>0</v>
      </c>
      <c r="C2" s="69">
        <f>(R39972001)</f>
        <v>0</v>
      </c>
    </row>
    <row r="3" spans="1:3" ht="12.75">
      <c r="A3" s="31" t="s">
        <v>1208</v>
      </c>
      <c r="B3" s="69">
        <f>(R39971902)</f>
        <v>0</v>
      </c>
      <c r="C3" s="69">
        <f>(R39972002)</f>
        <v>0</v>
      </c>
    </row>
    <row r="4" spans="1:3" ht="12.75">
      <c r="A4" s="31" t="s">
        <v>1209</v>
      </c>
      <c r="B4" s="69">
        <f>(R39971951)</f>
        <v>0</v>
      </c>
      <c r="C4" s="69">
        <f>(R39972051)</f>
        <v>0</v>
      </c>
    </row>
    <row r="5" spans="1:3" ht="12.75">
      <c r="A5" s="31" t="s">
        <v>1210</v>
      </c>
      <c r="B5" s="69">
        <f>(R39971952)</f>
        <v>0</v>
      </c>
      <c r="C5" s="69">
        <f>(R39972052)</f>
        <v>0</v>
      </c>
    </row>
    <row r="6" spans="1:3" ht="12.75">
      <c r="A6" s="31" t="s">
        <v>1211</v>
      </c>
      <c r="B6" s="69">
        <f>(R39920411)</f>
        <v>0</v>
      </c>
      <c r="C6" s="69">
        <f>(R39920421+R39920441)</f>
        <v>0</v>
      </c>
    </row>
    <row r="7" spans="1:3" ht="12.75">
      <c r="A7" s="31" t="s">
        <v>1212</v>
      </c>
      <c r="B7" s="69">
        <f>(R39920412)</f>
        <v>0</v>
      </c>
      <c r="C7" s="69">
        <f>(R39920422+R39920442)</f>
        <v>0</v>
      </c>
    </row>
    <row r="8" spans="1:3" ht="12.75">
      <c r="A8" s="31" t="s">
        <v>1213</v>
      </c>
      <c r="B8" s="69">
        <f>(R39921601)</f>
        <v>0</v>
      </c>
      <c r="C8" s="69">
        <f>(R39947001)</f>
        <v>0</v>
      </c>
    </row>
    <row r="9" spans="1:3" ht="12.75">
      <c r="A9" s="31" t="s">
        <v>1214</v>
      </c>
      <c r="B9" s="69">
        <f>(R39921602)</f>
        <v>0</v>
      </c>
      <c r="C9" s="69">
        <f>(R39947002)</f>
        <v>0</v>
      </c>
    </row>
    <row r="10" spans="1:3" ht="12.75">
      <c r="A10" s="31" t="s">
        <v>1215</v>
      </c>
      <c r="B10" s="69">
        <f>(R39947001)</f>
        <v>0</v>
      </c>
      <c r="C10" s="69">
        <f>(R39947041+R39947311+R39947321+R39947331+R39947371+R39947401+R39947901+R39947921+R39947961)</f>
        <v>0</v>
      </c>
    </row>
    <row r="11" spans="1:3" ht="12.75">
      <c r="A11" s="31" t="s">
        <v>1216</v>
      </c>
      <c r="B11" s="69">
        <f>(R39947002)</f>
        <v>0</v>
      </c>
      <c r="C11" s="69">
        <f>(R39947042+R39947312+R39947322+R39947332+R39947372+R39947402+R39947902+R39947922+R39947942+R39947962)</f>
        <v>0</v>
      </c>
    </row>
    <row r="12" spans="1:3" ht="12.75">
      <c r="A12" s="31" t="s">
        <v>1217</v>
      </c>
      <c r="B12" s="69">
        <f>(R39920011)</f>
        <v>0</v>
      </c>
      <c r="C12" s="69">
        <f>(R39960101+R39961201+R39971501+R39971601+R39971701+R39971771+R39971801+R39971851+R39971871)</f>
        <v>0</v>
      </c>
    </row>
    <row r="13" spans="1:3" ht="12.75">
      <c r="A13" s="31" t="s">
        <v>1218</v>
      </c>
      <c r="B13" s="69">
        <f>(R39920012)</f>
        <v>0</v>
      </c>
      <c r="C13" s="69">
        <f>(R39960102+R39961202+R39971502+R39971602+R39971702+R39971772+R39971802+R39971852+R39971872)</f>
        <v>0</v>
      </c>
    </row>
    <row r="14" spans="2:3" ht="12.75">
      <c r="B14" s="69"/>
      <c r="C14" s="6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showFormulas="1" zoomScalePageLayoutView="0" workbookViewId="0" topLeftCell="A1">
      <selection activeCell="A1" sqref="A1"/>
    </sheetView>
  </sheetViews>
  <sheetFormatPr defaultColWidth="9.00390625" defaultRowHeight="12.75"/>
  <cols>
    <col min="1" max="1" width="6.00390625" style="31" bestFit="1" customWidth="1"/>
    <col min="2" max="2" width="11.375" style="31" bestFit="1" customWidth="1"/>
    <col min="3" max="3" width="5.625" style="31" bestFit="1" customWidth="1"/>
    <col min="4" max="4" width="6.125" style="31" bestFit="1" customWidth="1"/>
    <col min="5" max="5" width="6.00390625" style="31" bestFit="1" customWidth="1"/>
    <col min="6" max="6" width="11.375" style="31" bestFit="1" customWidth="1"/>
    <col min="7" max="7" width="5.625" style="31" bestFit="1" customWidth="1"/>
    <col min="8" max="9" width="12.375" style="31" bestFit="1" customWidth="1"/>
  </cols>
  <sheetData>
    <row r="1" spans="1:9" ht="12.75">
      <c r="A1" s="32" t="s">
        <v>1188</v>
      </c>
      <c r="B1" s="32" t="s">
        <v>1189</v>
      </c>
      <c r="C1" s="32" t="s">
        <v>1190</v>
      </c>
      <c r="D1" s="32" t="s">
        <v>1191</v>
      </c>
      <c r="E1" s="32" t="s">
        <v>1192</v>
      </c>
      <c r="F1" s="32" t="s">
        <v>1193</v>
      </c>
      <c r="G1" s="32" t="s">
        <v>1194</v>
      </c>
      <c r="H1" s="32" t="s">
        <v>831</v>
      </c>
      <c r="I1" s="32" t="s">
        <v>832</v>
      </c>
    </row>
    <row r="2" spans="1:9" ht="12.75">
      <c r="A2" s="31" t="s">
        <v>847</v>
      </c>
      <c r="B2" s="69">
        <f>R39920012</f>
        <v>0</v>
      </c>
      <c r="C2" s="31" t="s">
        <v>1195</v>
      </c>
      <c r="D2" s="31" t="s">
        <v>1196</v>
      </c>
      <c r="E2" s="31" t="s">
        <v>834</v>
      </c>
      <c r="F2" s="69">
        <f>R31000041</f>
        <v>0</v>
      </c>
      <c r="G2" s="31" t="s">
        <v>1197</v>
      </c>
      <c r="H2" s="31" t="s">
        <v>1198</v>
      </c>
      <c r="I2" s="31" t="s">
        <v>1199</v>
      </c>
    </row>
    <row r="3" spans="1:9" ht="12.75">
      <c r="A3" s="31" t="s">
        <v>847</v>
      </c>
      <c r="B3" s="69">
        <f>R39923162</f>
        <v>0</v>
      </c>
      <c r="C3" s="31" t="s">
        <v>1195</v>
      </c>
      <c r="D3" s="31" t="s">
        <v>1196</v>
      </c>
      <c r="E3" s="31" t="s">
        <v>834</v>
      </c>
      <c r="F3" s="69">
        <f>R31000111</f>
        <v>0</v>
      </c>
      <c r="G3" s="31" t="s">
        <v>1197</v>
      </c>
      <c r="H3" s="31" t="s">
        <v>1200</v>
      </c>
      <c r="I3" s="31" t="s">
        <v>1201</v>
      </c>
    </row>
    <row r="4" spans="1:9" ht="12.75">
      <c r="A4" s="31" t="s">
        <v>847</v>
      </c>
      <c r="B4" s="69">
        <f>R39925702</f>
        <v>0</v>
      </c>
      <c r="C4" s="31" t="s">
        <v>1195</v>
      </c>
      <c r="D4" s="31" t="s">
        <v>1196</v>
      </c>
      <c r="E4" s="31" t="s">
        <v>834</v>
      </c>
      <c r="F4" s="69">
        <f>R31000121</f>
        <v>0</v>
      </c>
      <c r="G4" s="31" t="s">
        <v>1197</v>
      </c>
      <c r="H4" s="31" t="s">
        <v>1202</v>
      </c>
      <c r="I4" s="31" t="s">
        <v>1203</v>
      </c>
    </row>
    <row r="5" spans="2:6" ht="12.75">
      <c r="B5" s="69"/>
      <c r="F5" s="6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08"/>
  <sheetViews>
    <sheetView showFormulas="1" zoomScalePageLayoutView="0" workbookViewId="0" topLeftCell="A1">
      <selection activeCell="A1" sqref="A1"/>
    </sheetView>
  </sheetViews>
  <sheetFormatPr defaultColWidth="9.00390625" defaultRowHeight="12.75"/>
  <cols>
    <col min="1" max="1" width="10.00390625" style="33" bestFit="1" customWidth="1"/>
    <col min="2" max="2" width="7.25390625" style="33" bestFit="1" customWidth="1"/>
    <col min="3" max="3" width="7.375" style="33" bestFit="1" customWidth="1"/>
    <col min="4" max="4" width="6.00390625" style="31" bestFit="1" customWidth="1"/>
    <col min="5" max="5" width="4.375" style="31" bestFit="1" customWidth="1"/>
    <col min="6" max="6" width="7.75390625" style="31" bestFit="1" customWidth="1"/>
    <col min="7" max="7" width="7.875" style="31" bestFit="1" customWidth="1"/>
    <col min="8" max="8" width="11.375" style="31" bestFit="1" customWidth="1"/>
    <col min="9" max="9" width="216.75390625" style="31" bestFit="1" customWidth="1"/>
    <col min="10" max="10" width="118.00390625" style="31" bestFit="1" customWidth="1"/>
    <col min="11" max="11" width="16.75390625" style="31" bestFit="1" customWidth="1"/>
  </cols>
  <sheetData>
    <row r="1" spans="1:11" ht="12.75">
      <c r="A1" s="34" t="s">
        <v>822</v>
      </c>
      <c r="B1" s="34" t="s">
        <v>823</v>
      </c>
      <c r="C1" s="34" t="s">
        <v>824</v>
      </c>
      <c r="D1" s="32" t="s">
        <v>825</v>
      </c>
      <c r="E1" s="32" t="s">
        <v>826</v>
      </c>
      <c r="F1" s="32" t="s">
        <v>827</v>
      </c>
      <c r="G1" s="32" t="s">
        <v>828</v>
      </c>
      <c r="H1" s="32" t="s">
        <v>829</v>
      </c>
      <c r="I1" s="32" t="s">
        <v>830</v>
      </c>
      <c r="J1" s="32" t="s">
        <v>831</v>
      </c>
      <c r="K1" s="32" t="s">
        <v>832</v>
      </c>
    </row>
    <row r="2" spans="1:11" ht="12.75">
      <c r="A2" s="33">
        <v>2</v>
      </c>
      <c r="B2" s="33">
        <v>1</v>
      </c>
      <c r="C2" s="33">
        <v>1</v>
      </c>
      <c r="D2" s="31" t="s">
        <v>833</v>
      </c>
      <c r="E2" s="31" t="s">
        <v>834</v>
      </c>
      <c r="F2" s="31" t="s">
        <v>779</v>
      </c>
      <c r="G2" s="31" t="s">
        <v>793</v>
      </c>
      <c r="H2" s="69">
        <f>R31000121</f>
        <v>0</v>
      </c>
      <c r="I2" s="69">
        <f>R31000041-(R31000111)</f>
        <v>0</v>
      </c>
      <c r="J2" s="31" t="s">
        <v>835</v>
      </c>
      <c r="K2" s="31" t="s">
        <v>836</v>
      </c>
    </row>
    <row r="3" spans="1:11" ht="12.75">
      <c r="A3" s="33">
        <v>2</v>
      </c>
      <c r="B3" s="33">
        <v>1</v>
      </c>
      <c r="C3" s="33">
        <v>2</v>
      </c>
      <c r="D3" s="31" t="s">
        <v>833</v>
      </c>
      <c r="E3" s="31" t="s">
        <v>837</v>
      </c>
      <c r="F3" s="31" t="s">
        <v>773</v>
      </c>
      <c r="G3" s="31" t="s">
        <v>799</v>
      </c>
      <c r="H3" s="69">
        <f>R32000151</f>
        <v>0</v>
      </c>
      <c r="I3" s="69">
        <f>R32000011+R32000021+R32000031+R32000041+R32000081+R32000091+R32000131+R32000141</f>
        <v>0</v>
      </c>
      <c r="J3" s="31" t="s">
        <v>838</v>
      </c>
      <c r="K3" s="31" t="s">
        <v>839</v>
      </c>
    </row>
    <row r="4" spans="1:11" ht="12.75">
      <c r="A4" s="33">
        <v>2</v>
      </c>
      <c r="B4" s="33">
        <v>1</v>
      </c>
      <c r="C4" s="33">
        <v>2</v>
      </c>
      <c r="D4" s="31" t="s">
        <v>833</v>
      </c>
      <c r="E4" s="31" t="s">
        <v>837</v>
      </c>
      <c r="F4" s="31" t="s">
        <v>773</v>
      </c>
      <c r="G4" s="31" t="s">
        <v>799</v>
      </c>
      <c r="H4" s="69">
        <f>R32000152</f>
        <v>0</v>
      </c>
      <c r="I4" s="69">
        <f>R32000012+R32000022+R32000032+R32000042+R32000082+R32000092+R32000132+R32000142</f>
        <v>0</v>
      </c>
      <c r="J4" s="31" t="s">
        <v>840</v>
      </c>
      <c r="K4" s="31" t="s">
        <v>841</v>
      </c>
    </row>
    <row r="5" spans="1:11" ht="12.75">
      <c r="A5" s="33">
        <v>2</v>
      </c>
      <c r="B5" s="33">
        <v>1</v>
      </c>
      <c r="C5" s="33">
        <v>2</v>
      </c>
      <c r="D5" s="31" t="s">
        <v>833</v>
      </c>
      <c r="E5" s="31" t="s">
        <v>837</v>
      </c>
      <c r="F5" s="31" t="s">
        <v>801</v>
      </c>
      <c r="G5" s="31" t="s">
        <v>810</v>
      </c>
      <c r="H5" s="69">
        <f>R32000211</f>
        <v>0</v>
      </c>
      <c r="I5" s="69">
        <f>R32000151-(R32000201)</f>
        <v>0</v>
      </c>
      <c r="J5" s="31" t="s">
        <v>842</v>
      </c>
      <c r="K5" s="31" t="s">
        <v>843</v>
      </c>
    </row>
    <row r="6" spans="1:11" ht="12.75">
      <c r="A6" s="33">
        <v>2</v>
      </c>
      <c r="B6" s="33">
        <v>1</v>
      </c>
      <c r="C6" s="33">
        <v>2</v>
      </c>
      <c r="D6" s="31" t="s">
        <v>833</v>
      </c>
      <c r="E6" s="31" t="s">
        <v>837</v>
      </c>
      <c r="F6" s="31" t="s">
        <v>801</v>
      </c>
      <c r="G6" s="31" t="s">
        <v>810</v>
      </c>
      <c r="H6" s="69">
        <f>R32000212</f>
        <v>0</v>
      </c>
      <c r="I6" s="69">
        <f>R32000152-(R32000202)</f>
        <v>0</v>
      </c>
      <c r="J6" s="31" t="s">
        <v>844</v>
      </c>
      <c r="K6" s="31" t="s">
        <v>845</v>
      </c>
    </row>
    <row r="7" spans="1:11" ht="12.75">
      <c r="A7" s="33">
        <v>3</v>
      </c>
      <c r="B7" s="33">
        <v>1</v>
      </c>
      <c r="C7" s="33">
        <v>2</v>
      </c>
      <c r="D7" s="31" t="s">
        <v>846</v>
      </c>
      <c r="E7" s="31" t="s">
        <v>847</v>
      </c>
      <c r="F7" s="31" t="s">
        <v>195</v>
      </c>
      <c r="G7" s="31" t="s">
        <v>212</v>
      </c>
      <c r="H7" s="69">
        <f>R39920011</f>
        <v>0</v>
      </c>
      <c r="I7" s="69">
        <f>R39920411+R39920461+R39920471+R39920481+R39921601+R39921701</f>
        <v>0</v>
      </c>
      <c r="J7" s="31" t="s">
        <v>848</v>
      </c>
      <c r="K7" s="31" t="s">
        <v>849</v>
      </c>
    </row>
    <row r="8" spans="1:11" ht="12.75">
      <c r="A8" s="33">
        <v>3</v>
      </c>
      <c r="B8" s="33">
        <v>1</v>
      </c>
      <c r="C8" s="33">
        <v>2</v>
      </c>
      <c r="D8" s="31" t="s">
        <v>846</v>
      </c>
      <c r="E8" s="31" t="s">
        <v>847</v>
      </c>
      <c r="F8" s="31" t="s">
        <v>195</v>
      </c>
      <c r="G8" s="31" t="s">
        <v>212</v>
      </c>
      <c r="H8" s="69">
        <f>R39920012</f>
        <v>0</v>
      </c>
      <c r="I8" s="69">
        <f>R39920412+R39920462+R39920472+R39920482+R39921602+R39921702</f>
        <v>0</v>
      </c>
      <c r="J8" s="31" t="s">
        <v>850</v>
      </c>
      <c r="K8" s="31" t="s">
        <v>851</v>
      </c>
    </row>
    <row r="9" spans="1:11" ht="12.75">
      <c r="A9" s="33">
        <v>3</v>
      </c>
      <c r="B9" s="33">
        <v>1</v>
      </c>
      <c r="C9" s="33">
        <v>2</v>
      </c>
      <c r="D9" s="31" t="s">
        <v>846</v>
      </c>
      <c r="E9" s="31" t="s">
        <v>847</v>
      </c>
      <c r="F9" s="31" t="s">
        <v>197</v>
      </c>
      <c r="G9" s="31" t="s">
        <v>201</v>
      </c>
      <c r="H9" s="69">
        <f>R39920411</f>
        <v>0</v>
      </c>
      <c r="I9" s="69">
        <f>R39920421+R39920441</f>
        <v>0</v>
      </c>
      <c r="J9" s="31" t="s">
        <v>852</v>
      </c>
      <c r="K9" s="31" t="s">
        <v>853</v>
      </c>
    </row>
    <row r="10" spans="1:11" ht="12.75">
      <c r="A10" s="33">
        <v>3</v>
      </c>
      <c r="B10" s="33">
        <v>1</v>
      </c>
      <c r="C10" s="33">
        <v>2</v>
      </c>
      <c r="D10" s="31" t="s">
        <v>846</v>
      </c>
      <c r="E10" s="31" t="s">
        <v>847</v>
      </c>
      <c r="F10" s="31" t="s">
        <v>197</v>
      </c>
      <c r="G10" s="31" t="s">
        <v>201</v>
      </c>
      <c r="H10" s="69">
        <f>R39920412</f>
        <v>0</v>
      </c>
      <c r="I10" s="69">
        <f>R39920422+R39920442</f>
        <v>0</v>
      </c>
      <c r="J10" s="31" t="s">
        <v>854</v>
      </c>
      <c r="K10" s="31" t="s">
        <v>855</v>
      </c>
    </row>
    <row r="11" spans="1:11" ht="12.75">
      <c r="A11" s="33">
        <v>3</v>
      </c>
      <c r="B11" s="33">
        <v>1</v>
      </c>
      <c r="C11" s="33">
        <v>2</v>
      </c>
      <c r="D11" s="31" t="s">
        <v>846</v>
      </c>
      <c r="E11" s="31" t="s">
        <v>847</v>
      </c>
      <c r="F11" s="31" t="s">
        <v>199</v>
      </c>
      <c r="G11" s="31" t="s">
        <v>199</v>
      </c>
      <c r="H11" s="69">
        <f>R39920421</f>
        <v>0</v>
      </c>
      <c r="I11" s="69">
        <f>R39920431</f>
        <v>0</v>
      </c>
      <c r="J11" s="31" t="s">
        <v>856</v>
      </c>
      <c r="K11" s="31" t="s">
        <v>857</v>
      </c>
    </row>
    <row r="12" spans="1:11" ht="12.75">
      <c r="A12" s="33">
        <v>3</v>
      </c>
      <c r="B12" s="33">
        <v>1</v>
      </c>
      <c r="C12" s="33">
        <v>2</v>
      </c>
      <c r="D12" s="31" t="s">
        <v>846</v>
      </c>
      <c r="E12" s="31" t="s">
        <v>847</v>
      </c>
      <c r="F12" s="31" t="s">
        <v>199</v>
      </c>
      <c r="G12" s="31" t="s">
        <v>199</v>
      </c>
      <c r="H12" s="69">
        <f>R39920422</f>
        <v>0</v>
      </c>
      <c r="I12" s="69">
        <f>R39920432</f>
        <v>0</v>
      </c>
      <c r="J12" s="31" t="s">
        <v>858</v>
      </c>
      <c r="K12" s="31" t="s">
        <v>859</v>
      </c>
    </row>
    <row r="13" spans="1:11" ht="12.75">
      <c r="A13" s="33">
        <v>3</v>
      </c>
      <c r="B13" s="33">
        <v>1</v>
      </c>
      <c r="C13" s="33">
        <v>2</v>
      </c>
      <c r="D13" s="31" t="s">
        <v>846</v>
      </c>
      <c r="E13" s="31" t="s">
        <v>847</v>
      </c>
      <c r="F13" s="31" t="s">
        <v>202</v>
      </c>
      <c r="G13" s="31" t="s">
        <v>202</v>
      </c>
      <c r="H13" s="69">
        <f>R39920441</f>
        <v>0</v>
      </c>
      <c r="I13" s="69">
        <f>R39920451</f>
        <v>0</v>
      </c>
      <c r="J13" s="31" t="s">
        <v>860</v>
      </c>
      <c r="K13" s="31" t="s">
        <v>861</v>
      </c>
    </row>
    <row r="14" spans="1:11" ht="12.75">
      <c r="A14" s="33">
        <v>3</v>
      </c>
      <c r="B14" s="33">
        <v>1</v>
      </c>
      <c r="C14" s="33">
        <v>2</v>
      </c>
      <c r="D14" s="31" t="s">
        <v>846</v>
      </c>
      <c r="E14" s="31" t="s">
        <v>847</v>
      </c>
      <c r="F14" s="31" t="s">
        <v>202</v>
      </c>
      <c r="G14" s="31" t="s">
        <v>202</v>
      </c>
      <c r="H14" s="69">
        <f>R39920442</f>
        <v>0</v>
      </c>
      <c r="I14" s="69">
        <f>R39920452</f>
        <v>0</v>
      </c>
      <c r="J14" s="31" t="s">
        <v>862</v>
      </c>
      <c r="K14" s="31" t="s">
        <v>863</v>
      </c>
    </row>
    <row r="15" spans="1:11" ht="12.75">
      <c r="A15" s="33">
        <v>3</v>
      </c>
      <c r="B15" s="33">
        <v>1</v>
      </c>
      <c r="C15" s="33">
        <v>2</v>
      </c>
      <c r="D15" s="31" t="s">
        <v>846</v>
      </c>
      <c r="E15" s="31" t="s">
        <v>847</v>
      </c>
      <c r="F15" s="31" t="s">
        <v>216</v>
      </c>
      <c r="G15" s="31" t="s">
        <v>222</v>
      </c>
      <c r="H15" s="69">
        <f>R39923161</f>
        <v>0</v>
      </c>
      <c r="I15" s="69">
        <f>R39923741+R39924101</f>
        <v>0</v>
      </c>
      <c r="J15" s="31" t="s">
        <v>864</v>
      </c>
      <c r="K15" s="31" t="s">
        <v>865</v>
      </c>
    </row>
    <row r="16" spans="1:11" ht="12.75">
      <c r="A16" s="33">
        <v>3</v>
      </c>
      <c r="B16" s="33">
        <v>1</v>
      </c>
      <c r="C16" s="33">
        <v>2</v>
      </c>
      <c r="D16" s="31" t="s">
        <v>846</v>
      </c>
      <c r="E16" s="31" t="s">
        <v>847</v>
      </c>
      <c r="F16" s="31" t="s">
        <v>216</v>
      </c>
      <c r="G16" s="31" t="s">
        <v>222</v>
      </c>
      <c r="H16" s="69">
        <f>R39923162</f>
        <v>0</v>
      </c>
      <c r="I16" s="69">
        <f>R39923742+R39924102</f>
        <v>0</v>
      </c>
      <c r="J16" s="31" t="s">
        <v>866</v>
      </c>
      <c r="K16" s="31" t="s">
        <v>867</v>
      </c>
    </row>
    <row r="17" spans="1:11" ht="12.75">
      <c r="A17" s="33">
        <v>3</v>
      </c>
      <c r="B17" s="33">
        <v>1</v>
      </c>
      <c r="C17" s="33">
        <v>2</v>
      </c>
      <c r="D17" s="31" t="s">
        <v>846</v>
      </c>
      <c r="E17" s="31" t="s">
        <v>847</v>
      </c>
      <c r="F17" s="31" t="s">
        <v>218</v>
      </c>
      <c r="G17" s="31" t="s">
        <v>220</v>
      </c>
      <c r="H17" s="69">
        <f>R39923741</f>
        <v>0</v>
      </c>
      <c r="I17" s="69">
        <f>R39923751+R39923761</f>
        <v>0</v>
      </c>
      <c r="J17" s="31" t="s">
        <v>868</v>
      </c>
      <c r="K17" s="31" t="s">
        <v>869</v>
      </c>
    </row>
    <row r="18" spans="1:11" ht="12.75">
      <c r="A18" s="33">
        <v>3</v>
      </c>
      <c r="B18" s="33">
        <v>1</v>
      </c>
      <c r="C18" s="33">
        <v>2</v>
      </c>
      <c r="D18" s="31" t="s">
        <v>846</v>
      </c>
      <c r="E18" s="31" t="s">
        <v>847</v>
      </c>
      <c r="F18" s="31" t="s">
        <v>218</v>
      </c>
      <c r="G18" s="31" t="s">
        <v>220</v>
      </c>
      <c r="H18" s="69">
        <f>R39923742</f>
        <v>0</v>
      </c>
      <c r="I18" s="69">
        <f>R39923752+R39923762</f>
        <v>0</v>
      </c>
      <c r="J18" s="31" t="s">
        <v>870</v>
      </c>
      <c r="K18" s="31" t="s">
        <v>871</v>
      </c>
    </row>
    <row r="19" spans="1:11" ht="12.75">
      <c r="A19" s="33">
        <v>3</v>
      </c>
      <c r="B19" s="33">
        <v>1</v>
      </c>
      <c r="C19" s="33">
        <v>2</v>
      </c>
      <c r="D19" s="31" t="s">
        <v>846</v>
      </c>
      <c r="E19" s="31" t="s">
        <v>847</v>
      </c>
      <c r="F19" s="31" t="s">
        <v>224</v>
      </c>
      <c r="G19" s="31" t="s">
        <v>224</v>
      </c>
      <c r="H19" s="69">
        <f>R39924101</f>
        <v>0</v>
      </c>
      <c r="I19" s="69">
        <f>R39924111</f>
        <v>0</v>
      </c>
      <c r="J19" s="31" t="s">
        <v>872</v>
      </c>
      <c r="K19" s="31" t="s">
        <v>873</v>
      </c>
    </row>
    <row r="20" spans="1:11" ht="12.75">
      <c r="A20" s="33">
        <v>3</v>
      </c>
      <c r="B20" s="33">
        <v>1</v>
      </c>
      <c r="C20" s="33">
        <v>2</v>
      </c>
      <c r="D20" s="31" t="s">
        <v>846</v>
      </c>
      <c r="E20" s="31" t="s">
        <v>847</v>
      </c>
      <c r="F20" s="31" t="s">
        <v>224</v>
      </c>
      <c r="G20" s="31" t="s">
        <v>224</v>
      </c>
      <c r="H20" s="69">
        <f>R39924102</f>
        <v>0</v>
      </c>
      <c r="I20" s="69">
        <f>R39924112</f>
        <v>0</v>
      </c>
      <c r="J20" s="31" t="s">
        <v>874</v>
      </c>
      <c r="K20" s="31" t="s">
        <v>875</v>
      </c>
    </row>
    <row r="21" spans="1:11" ht="12.75">
      <c r="A21" s="33">
        <v>2</v>
      </c>
      <c r="B21" s="33">
        <v>1</v>
      </c>
      <c r="C21" s="33">
        <v>2</v>
      </c>
      <c r="D21" s="31" t="s">
        <v>833</v>
      </c>
      <c r="E21" s="31" t="s">
        <v>847</v>
      </c>
      <c r="F21" s="31" t="s">
        <v>193</v>
      </c>
      <c r="G21" s="31" t="s">
        <v>214</v>
      </c>
      <c r="H21" s="69">
        <f>R39925701</f>
        <v>0</v>
      </c>
      <c r="I21" s="69">
        <f>R39920011-(R39923161)</f>
        <v>0</v>
      </c>
      <c r="J21" s="31" t="s">
        <v>876</v>
      </c>
      <c r="K21" s="31" t="s">
        <v>877</v>
      </c>
    </row>
    <row r="22" spans="1:11" ht="12.75">
      <c r="A22" s="33">
        <v>2</v>
      </c>
      <c r="B22" s="33">
        <v>1</v>
      </c>
      <c r="C22" s="33">
        <v>2</v>
      </c>
      <c r="D22" s="31" t="s">
        <v>833</v>
      </c>
      <c r="E22" s="31" t="s">
        <v>847</v>
      </c>
      <c r="F22" s="31" t="s">
        <v>193</v>
      </c>
      <c r="G22" s="31" t="s">
        <v>214</v>
      </c>
      <c r="H22" s="69">
        <f>R39925702</f>
        <v>0</v>
      </c>
      <c r="I22" s="69">
        <f>R39920012-(R39923162)</f>
        <v>0</v>
      </c>
      <c r="J22" s="31" t="s">
        <v>878</v>
      </c>
      <c r="K22" s="31" t="s">
        <v>879</v>
      </c>
    </row>
    <row r="23" spans="1:11" ht="12.75">
      <c r="A23" s="33">
        <v>3</v>
      </c>
      <c r="B23" s="33">
        <v>1</v>
      </c>
      <c r="C23" s="33">
        <v>2</v>
      </c>
      <c r="D23" s="31" t="s">
        <v>846</v>
      </c>
      <c r="E23" s="31" t="s">
        <v>847</v>
      </c>
      <c r="F23" s="31" t="s">
        <v>231</v>
      </c>
      <c r="G23" s="31" t="s">
        <v>231</v>
      </c>
      <c r="H23" s="69">
        <f>R39930101</f>
        <v>0</v>
      </c>
      <c r="I23" s="69">
        <f>R39930151</f>
        <v>0</v>
      </c>
      <c r="J23" s="31" t="s">
        <v>880</v>
      </c>
      <c r="K23" s="31" t="s">
        <v>881</v>
      </c>
    </row>
    <row r="24" spans="1:11" ht="12.75">
      <c r="A24" s="33">
        <v>3</v>
      </c>
      <c r="B24" s="33">
        <v>1</v>
      </c>
      <c r="C24" s="33">
        <v>2</v>
      </c>
      <c r="D24" s="31" t="s">
        <v>846</v>
      </c>
      <c r="E24" s="31" t="s">
        <v>847</v>
      </c>
      <c r="F24" s="31" t="s">
        <v>231</v>
      </c>
      <c r="G24" s="31" t="s">
        <v>231</v>
      </c>
      <c r="H24" s="69">
        <f>R39930102</f>
        <v>0</v>
      </c>
      <c r="I24" s="69">
        <f>R39930152</f>
        <v>0</v>
      </c>
      <c r="J24" s="31" t="s">
        <v>882</v>
      </c>
      <c r="K24" s="31" t="s">
        <v>883</v>
      </c>
    </row>
    <row r="25" spans="1:11" ht="12.75">
      <c r="A25" s="33">
        <v>3</v>
      </c>
      <c r="B25" s="33">
        <v>1</v>
      </c>
      <c r="C25" s="33">
        <v>2</v>
      </c>
      <c r="D25" s="31" t="s">
        <v>846</v>
      </c>
      <c r="E25" s="31" t="s">
        <v>847</v>
      </c>
      <c r="F25" s="31" t="s">
        <v>233</v>
      </c>
      <c r="G25" s="31" t="s">
        <v>233</v>
      </c>
      <c r="H25" s="69">
        <f>R39930101</f>
        <v>0</v>
      </c>
      <c r="I25" s="69">
        <f>R39930161</f>
        <v>0</v>
      </c>
      <c r="J25" s="31" t="s">
        <v>884</v>
      </c>
      <c r="K25" s="31" t="s">
        <v>881</v>
      </c>
    </row>
    <row r="26" spans="1:11" ht="12.75">
      <c r="A26" s="33">
        <v>3</v>
      </c>
      <c r="B26" s="33">
        <v>1</v>
      </c>
      <c r="C26" s="33">
        <v>2</v>
      </c>
      <c r="D26" s="31" t="s">
        <v>846</v>
      </c>
      <c r="E26" s="31" t="s">
        <v>847</v>
      </c>
      <c r="F26" s="31" t="s">
        <v>233</v>
      </c>
      <c r="G26" s="31" t="s">
        <v>233</v>
      </c>
      <c r="H26" s="69">
        <f>R39930102</f>
        <v>0</v>
      </c>
      <c r="I26" s="69">
        <f>R39930162</f>
        <v>0</v>
      </c>
      <c r="J26" s="31" t="s">
        <v>885</v>
      </c>
      <c r="K26" s="31" t="s">
        <v>883</v>
      </c>
    </row>
    <row r="27" spans="1:11" ht="12.75">
      <c r="A27" s="33">
        <v>3</v>
      </c>
      <c r="B27" s="33">
        <v>1</v>
      </c>
      <c r="C27" s="33">
        <v>2</v>
      </c>
      <c r="D27" s="31" t="s">
        <v>846</v>
      </c>
      <c r="E27" s="31" t="s">
        <v>847</v>
      </c>
      <c r="F27" s="31" t="s">
        <v>235</v>
      </c>
      <c r="G27" s="31" t="s">
        <v>235</v>
      </c>
      <c r="H27" s="69">
        <f>R39930101</f>
        <v>0</v>
      </c>
      <c r="I27" s="69">
        <f>R39930171</f>
        <v>0</v>
      </c>
      <c r="J27" s="31" t="s">
        <v>886</v>
      </c>
      <c r="K27" s="31" t="s">
        <v>881</v>
      </c>
    </row>
    <row r="28" spans="1:11" ht="12.75">
      <c r="A28" s="33">
        <v>3</v>
      </c>
      <c r="B28" s="33">
        <v>1</v>
      </c>
      <c r="C28" s="33">
        <v>2</v>
      </c>
      <c r="D28" s="31" t="s">
        <v>846</v>
      </c>
      <c r="E28" s="31" t="s">
        <v>847</v>
      </c>
      <c r="F28" s="31" t="s">
        <v>235</v>
      </c>
      <c r="G28" s="31" t="s">
        <v>235</v>
      </c>
      <c r="H28" s="69">
        <f>R39930102</f>
        <v>0</v>
      </c>
      <c r="I28" s="69">
        <f>R39930172</f>
        <v>0</v>
      </c>
      <c r="J28" s="31" t="s">
        <v>887</v>
      </c>
      <c r="K28" s="31" t="s">
        <v>883</v>
      </c>
    </row>
    <row r="29" spans="1:11" ht="12.75">
      <c r="A29" s="33">
        <v>3</v>
      </c>
      <c r="B29" s="33">
        <v>1</v>
      </c>
      <c r="C29" s="33">
        <v>2</v>
      </c>
      <c r="D29" s="31" t="s">
        <v>846</v>
      </c>
      <c r="E29" s="31" t="s">
        <v>847</v>
      </c>
      <c r="F29" s="31" t="s">
        <v>239</v>
      </c>
      <c r="G29" s="31" t="s">
        <v>239</v>
      </c>
      <c r="H29" s="69">
        <f>R39930181</f>
        <v>0</v>
      </c>
      <c r="I29" s="69">
        <f>R39930191</f>
        <v>0</v>
      </c>
      <c r="J29" s="31" t="s">
        <v>888</v>
      </c>
      <c r="K29" s="31" t="s">
        <v>889</v>
      </c>
    </row>
    <row r="30" spans="1:11" ht="12.75">
      <c r="A30" s="33">
        <v>3</v>
      </c>
      <c r="B30" s="33">
        <v>1</v>
      </c>
      <c r="C30" s="33">
        <v>2</v>
      </c>
      <c r="D30" s="31" t="s">
        <v>846</v>
      </c>
      <c r="E30" s="31" t="s">
        <v>847</v>
      </c>
      <c r="F30" s="31" t="s">
        <v>239</v>
      </c>
      <c r="G30" s="31" t="s">
        <v>239</v>
      </c>
      <c r="H30" s="69">
        <f>R39930182</f>
        <v>0</v>
      </c>
      <c r="I30" s="69">
        <f>R39930192</f>
        <v>0</v>
      </c>
      <c r="J30" s="31" t="s">
        <v>890</v>
      </c>
      <c r="K30" s="31" t="s">
        <v>891</v>
      </c>
    </row>
    <row r="31" spans="1:11" ht="12.75">
      <c r="A31" s="33">
        <v>3</v>
      </c>
      <c r="B31" s="33">
        <v>1</v>
      </c>
      <c r="C31" s="33">
        <v>2</v>
      </c>
      <c r="D31" s="31" t="s">
        <v>846</v>
      </c>
      <c r="E31" s="31" t="s">
        <v>847</v>
      </c>
      <c r="F31" s="31" t="s">
        <v>265</v>
      </c>
      <c r="G31" s="31" t="s">
        <v>265</v>
      </c>
      <c r="H31" s="69">
        <f>R39930511</f>
        <v>0</v>
      </c>
      <c r="I31" s="69">
        <f>R39930521</f>
        <v>0</v>
      </c>
      <c r="J31" s="31" t="s">
        <v>892</v>
      </c>
      <c r="K31" s="31" t="s">
        <v>893</v>
      </c>
    </row>
    <row r="32" spans="1:11" ht="12.75">
      <c r="A32" s="33">
        <v>3</v>
      </c>
      <c r="B32" s="33">
        <v>1</v>
      </c>
      <c r="C32" s="33">
        <v>2</v>
      </c>
      <c r="D32" s="31" t="s">
        <v>846</v>
      </c>
      <c r="E32" s="31" t="s">
        <v>847</v>
      </c>
      <c r="F32" s="31" t="s">
        <v>265</v>
      </c>
      <c r="G32" s="31" t="s">
        <v>265</v>
      </c>
      <c r="H32" s="69">
        <f>R39930512</f>
        <v>0</v>
      </c>
      <c r="I32" s="69">
        <f>R39930522</f>
        <v>0</v>
      </c>
      <c r="J32" s="31" t="s">
        <v>894</v>
      </c>
      <c r="K32" s="31" t="s">
        <v>895</v>
      </c>
    </row>
    <row r="33" spans="1:11" ht="12.75">
      <c r="A33" s="33">
        <v>3</v>
      </c>
      <c r="B33" s="33">
        <v>1</v>
      </c>
      <c r="C33" s="33">
        <v>2</v>
      </c>
      <c r="D33" s="31" t="s">
        <v>846</v>
      </c>
      <c r="E33" s="31" t="s">
        <v>847</v>
      </c>
      <c r="F33" s="31" t="s">
        <v>268</v>
      </c>
      <c r="G33" s="31" t="s">
        <v>268</v>
      </c>
      <c r="H33" s="69">
        <f>R39930531</f>
        <v>0</v>
      </c>
      <c r="I33" s="69">
        <f>R39930541</f>
        <v>0</v>
      </c>
      <c r="J33" s="31" t="s">
        <v>896</v>
      </c>
      <c r="K33" s="31" t="s">
        <v>897</v>
      </c>
    </row>
    <row r="34" spans="1:11" ht="12.75">
      <c r="A34" s="33">
        <v>3</v>
      </c>
      <c r="B34" s="33">
        <v>1</v>
      </c>
      <c r="C34" s="33">
        <v>2</v>
      </c>
      <c r="D34" s="31" t="s">
        <v>846</v>
      </c>
      <c r="E34" s="31" t="s">
        <v>847</v>
      </c>
      <c r="F34" s="31" t="s">
        <v>268</v>
      </c>
      <c r="G34" s="31" t="s">
        <v>268</v>
      </c>
      <c r="H34" s="69">
        <f>R39930532</f>
        <v>0</v>
      </c>
      <c r="I34" s="69">
        <f>R39930542</f>
        <v>0</v>
      </c>
      <c r="J34" s="31" t="s">
        <v>898</v>
      </c>
      <c r="K34" s="31" t="s">
        <v>899</v>
      </c>
    </row>
    <row r="35" spans="1:11" ht="12.75">
      <c r="A35" s="33">
        <v>3</v>
      </c>
      <c r="B35" s="33">
        <v>1</v>
      </c>
      <c r="C35" s="33">
        <v>2</v>
      </c>
      <c r="D35" s="31" t="s">
        <v>846</v>
      </c>
      <c r="E35" s="31" t="s">
        <v>847</v>
      </c>
      <c r="F35" s="31" t="s">
        <v>271</v>
      </c>
      <c r="G35" s="31" t="s">
        <v>271</v>
      </c>
      <c r="H35" s="69">
        <f>R39930551</f>
        <v>0</v>
      </c>
      <c r="I35" s="69">
        <f>R39930561</f>
        <v>0</v>
      </c>
      <c r="J35" s="31" t="s">
        <v>900</v>
      </c>
      <c r="K35" s="31" t="s">
        <v>901</v>
      </c>
    </row>
    <row r="36" spans="1:11" ht="12.75">
      <c r="A36" s="33">
        <v>3</v>
      </c>
      <c r="B36" s="33">
        <v>1</v>
      </c>
      <c r="C36" s="33">
        <v>2</v>
      </c>
      <c r="D36" s="31" t="s">
        <v>846</v>
      </c>
      <c r="E36" s="31" t="s">
        <v>847</v>
      </c>
      <c r="F36" s="31" t="s">
        <v>271</v>
      </c>
      <c r="G36" s="31" t="s">
        <v>271</v>
      </c>
      <c r="H36" s="69">
        <f>R39930552</f>
        <v>0</v>
      </c>
      <c r="I36" s="69">
        <f>R39930562</f>
        <v>0</v>
      </c>
      <c r="J36" s="31" t="s">
        <v>902</v>
      </c>
      <c r="K36" s="31" t="s">
        <v>903</v>
      </c>
    </row>
    <row r="37" spans="1:11" ht="12.75">
      <c r="A37" s="33">
        <v>3</v>
      </c>
      <c r="B37" s="33">
        <v>1</v>
      </c>
      <c r="C37" s="33">
        <v>2</v>
      </c>
      <c r="D37" s="31" t="s">
        <v>846</v>
      </c>
      <c r="E37" s="31" t="s">
        <v>847</v>
      </c>
      <c r="F37" s="31" t="s">
        <v>274</v>
      </c>
      <c r="G37" s="31" t="s">
        <v>274</v>
      </c>
      <c r="H37" s="69">
        <f>R39930571</f>
        <v>0</v>
      </c>
      <c r="I37" s="69">
        <f>R39930581</f>
        <v>0</v>
      </c>
      <c r="J37" s="31" t="s">
        <v>904</v>
      </c>
      <c r="K37" s="31" t="s">
        <v>905</v>
      </c>
    </row>
    <row r="38" spans="1:11" ht="12.75">
      <c r="A38" s="33">
        <v>3</v>
      </c>
      <c r="B38" s="33">
        <v>1</v>
      </c>
      <c r="C38" s="33">
        <v>2</v>
      </c>
      <c r="D38" s="31" t="s">
        <v>846</v>
      </c>
      <c r="E38" s="31" t="s">
        <v>847</v>
      </c>
      <c r="F38" s="31" t="s">
        <v>274</v>
      </c>
      <c r="G38" s="31" t="s">
        <v>274</v>
      </c>
      <c r="H38" s="69">
        <f>R39930572</f>
        <v>0</v>
      </c>
      <c r="I38" s="69">
        <f>R39930582</f>
        <v>0</v>
      </c>
      <c r="J38" s="31" t="s">
        <v>906</v>
      </c>
      <c r="K38" s="31" t="s">
        <v>907</v>
      </c>
    </row>
    <row r="39" spans="1:11" ht="12.75">
      <c r="A39" s="33">
        <v>3</v>
      </c>
      <c r="B39" s="33">
        <v>1</v>
      </c>
      <c r="C39" s="33">
        <v>2</v>
      </c>
      <c r="D39" s="31" t="s">
        <v>846</v>
      </c>
      <c r="E39" s="31" t="s">
        <v>847</v>
      </c>
      <c r="F39" s="31" t="s">
        <v>277</v>
      </c>
      <c r="G39" s="31" t="s">
        <v>277</v>
      </c>
      <c r="H39" s="69">
        <f>R39930591</f>
        <v>0</v>
      </c>
      <c r="I39" s="69">
        <f>R39930601</f>
        <v>0</v>
      </c>
      <c r="J39" s="31" t="s">
        <v>908</v>
      </c>
      <c r="K39" s="31" t="s">
        <v>909</v>
      </c>
    </row>
    <row r="40" spans="1:11" ht="12.75">
      <c r="A40" s="33">
        <v>3</v>
      </c>
      <c r="B40" s="33">
        <v>1</v>
      </c>
      <c r="C40" s="33">
        <v>2</v>
      </c>
      <c r="D40" s="31" t="s">
        <v>846</v>
      </c>
      <c r="E40" s="31" t="s">
        <v>847</v>
      </c>
      <c r="F40" s="31" t="s">
        <v>277</v>
      </c>
      <c r="G40" s="31" t="s">
        <v>277</v>
      </c>
      <c r="H40" s="69">
        <f>R39930592</f>
        <v>0</v>
      </c>
      <c r="I40" s="69">
        <f>R39930602</f>
        <v>0</v>
      </c>
      <c r="J40" s="31" t="s">
        <v>910</v>
      </c>
      <c r="K40" s="31" t="s">
        <v>911</v>
      </c>
    </row>
    <row r="41" spans="1:11" ht="12.75">
      <c r="A41" s="33">
        <v>3</v>
      </c>
      <c r="B41" s="33">
        <v>1</v>
      </c>
      <c r="C41" s="33">
        <v>2</v>
      </c>
      <c r="D41" s="31" t="s">
        <v>846</v>
      </c>
      <c r="E41" s="31" t="s">
        <v>847</v>
      </c>
      <c r="F41" s="31" t="s">
        <v>280</v>
      </c>
      <c r="G41" s="31" t="s">
        <v>280</v>
      </c>
      <c r="H41" s="69">
        <f>R39930611</f>
        <v>0</v>
      </c>
      <c r="I41" s="69">
        <f>R39930621</f>
        <v>0</v>
      </c>
      <c r="J41" s="31" t="s">
        <v>912</v>
      </c>
      <c r="K41" s="31" t="s">
        <v>913</v>
      </c>
    </row>
    <row r="42" spans="1:11" ht="12.75">
      <c r="A42" s="33">
        <v>3</v>
      </c>
      <c r="B42" s="33">
        <v>1</v>
      </c>
      <c r="C42" s="33">
        <v>2</v>
      </c>
      <c r="D42" s="31" t="s">
        <v>846</v>
      </c>
      <c r="E42" s="31" t="s">
        <v>847</v>
      </c>
      <c r="F42" s="31" t="s">
        <v>280</v>
      </c>
      <c r="G42" s="31" t="s">
        <v>280</v>
      </c>
      <c r="H42" s="69">
        <f>R39930612</f>
        <v>0</v>
      </c>
      <c r="I42" s="69">
        <f>R39930622</f>
        <v>0</v>
      </c>
      <c r="J42" s="31" t="s">
        <v>914</v>
      </c>
      <c r="K42" s="31" t="s">
        <v>915</v>
      </c>
    </row>
    <row r="43" spans="1:11" ht="12.75">
      <c r="A43" s="33">
        <v>3</v>
      </c>
      <c r="B43" s="33">
        <v>1</v>
      </c>
      <c r="C43" s="33">
        <v>2</v>
      </c>
      <c r="D43" s="31" t="s">
        <v>846</v>
      </c>
      <c r="E43" s="31" t="s">
        <v>847</v>
      </c>
      <c r="F43" s="31" t="s">
        <v>286</v>
      </c>
      <c r="G43" s="31" t="s">
        <v>286</v>
      </c>
      <c r="H43" s="69">
        <f>R39931051</f>
        <v>0</v>
      </c>
      <c r="I43" s="69">
        <f>R39931101</f>
        <v>0</v>
      </c>
      <c r="J43" s="31" t="s">
        <v>916</v>
      </c>
      <c r="K43" s="31" t="s">
        <v>917</v>
      </c>
    </row>
    <row r="44" spans="1:11" ht="12.75">
      <c r="A44" s="33">
        <v>3</v>
      </c>
      <c r="B44" s="33">
        <v>1</v>
      </c>
      <c r="C44" s="33">
        <v>2</v>
      </c>
      <c r="D44" s="31" t="s">
        <v>846</v>
      </c>
      <c r="E44" s="31" t="s">
        <v>847</v>
      </c>
      <c r="F44" s="31" t="s">
        <v>286</v>
      </c>
      <c r="G44" s="31" t="s">
        <v>286</v>
      </c>
      <c r="H44" s="69">
        <f>R39931052</f>
        <v>0</v>
      </c>
      <c r="I44" s="69">
        <f>R39931102</f>
        <v>0</v>
      </c>
      <c r="J44" s="31" t="s">
        <v>918</v>
      </c>
      <c r="K44" s="31" t="s">
        <v>919</v>
      </c>
    </row>
    <row r="45" spans="1:11" ht="12.75">
      <c r="A45" s="33">
        <v>3</v>
      </c>
      <c r="B45" s="33">
        <v>1</v>
      </c>
      <c r="C45" s="33">
        <v>2</v>
      </c>
      <c r="D45" s="31" t="s">
        <v>846</v>
      </c>
      <c r="E45" s="31" t="s">
        <v>847</v>
      </c>
      <c r="F45" s="31" t="s">
        <v>289</v>
      </c>
      <c r="G45" s="31" t="s">
        <v>289</v>
      </c>
      <c r="H45" s="69">
        <f>R39931151</f>
        <v>0</v>
      </c>
      <c r="I45" s="69">
        <f>R39931201</f>
        <v>0</v>
      </c>
      <c r="J45" s="31" t="s">
        <v>920</v>
      </c>
      <c r="K45" s="31" t="s">
        <v>921</v>
      </c>
    </row>
    <row r="46" spans="1:11" ht="12.75">
      <c r="A46" s="33">
        <v>3</v>
      </c>
      <c r="B46" s="33">
        <v>1</v>
      </c>
      <c r="C46" s="33">
        <v>2</v>
      </c>
      <c r="D46" s="31" t="s">
        <v>846</v>
      </c>
      <c r="E46" s="31" t="s">
        <v>847</v>
      </c>
      <c r="F46" s="31" t="s">
        <v>289</v>
      </c>
      <c r="G46" s="31" t="s">
        <v>289</v>
      </c>
      <c r="H46" s="69">
        <f>R39931152</f>
        <v>0</v>
      </c>
      <c r="I46" s="69">
        <f>R39931202</f>
        <v>0</v>
      </c>
      <c r="J46" s="31" t="s">
        <v>922</v>
      </c>
      <c r="K46" s="31" t="s">
        <v>923</v>
      </c>
    </row>
    <row r="47" spans="1:11" ht="12.75">
      <c r="A47" s="33">
        <v>3</v>
      </c>
      <c r="B47" s="33">
        <v>1</v>
      </c>
      <c r="C47" s="33">
        <v>1</v>
      </c>
      <c r="D47" s="31" t="s">
        <v>846</v>
      </c>
      <c r="E47" s="31" t="s">
        <v>847</v>
      </c>
      <c r="F47" s="31" t="s">
        <v>301</v>
      </c>
      <c r="G47" s="31" t="s">
        <v>409</v>
      </c>
      <c r="H47" s="69">
        <f>R39947001</f>
        <v>0</v>
      </c>
      <c r="I47" s="69">
        <f>R39947021+R39947041+R39947061+R39947071+R39947081+R39947221+R39947231+R39947241+R39947251+R39947261+R39947271+R39947311+R39947321+R39947331+R39947371+R39947401+R39947901+R39947921+R39947961</f>
        <v>0</v>
      </c>
      <c r="J47" s="31" t="s">
        <v>924</v>
      </c>
      <c r="K47" s="31" t="s">
        <v>925</v>
      </c>
    </row>
    <row r="48" spans="1:11" ht="12.75">
      <c r="A48" s="33">
        <v>3</v>
      </c>
      <c r="B48" s="33">
        <v>2</v>
      </c>
      <c r="C48" s="33">
        <v>2</v>
      </c>
      <c r="D48" s="31" t="s">
        <v>846</v>
      </c>
      <c r="E48" s="31" t="s">
        <v>847</v>
      </c>
      <c r="F48" s="31" t="s">
        <v>301</v>
      </c>
      <c r="G48" s="31" t="s">
        <v>409</v>
      </c>
      <c r="H48" s="69">
        <f>R39947002</f>
        <v>0</v>
      </c>
      <c r="I48" s="69">
        <f>R39947022+R39947042+R39947062+R39947072+R39947082+R39947222+R39947232+R39947242+R39947272+R39947282+R39947292+R39947312+R39947322+R39947332+R39947372+R39947402+R39947902+R39947922+R39947942+R39947962</f>
        <v>0</v>
      </c>
      <c r="J48" s="31" t="s">
        <v>926</v>
      </c>
      <c r="K48" s="31" t="s">
        <v>927</v>
      </c>
    </row>
    <row r="49" spans="1:11" ht="12.75">
      <c r="A49" s="33">
        <v>3</v>
      </c>
      <c r="B49" s="33">
        <v>1</v>
      </c>
      <c r="C49" s="33">
        <v>2</v>
      </c>
      <c r="D49" s="31" t="s">
        <v>846</v>
      </c>
      <c r="E49" s="31" t="s">
        <v>847</v>
      </c>
      <c r="F49" s="31" t="s">
        <v>335</v>
      </c>
      <c r="G49" s="31" t="s">
        <v>337</v>
      </c>
      <c r="H49" s="69">
        <f>R39947371</f>
        <v>0</v>
      </c>
      <c r="I49" s="69">
        <f>R39947381+R39947391</f>
        <v>0</v>
      </c>
      <c r="J49" s="31" t="s">
        <v>928</v>
      </c>
      <c r="K49" s="31" t="s">
        <v>929</v>
      </c>
    </row>
    <row r="50" spans="1:11" ht="12.75">
      <c r="A50" s="33">
        <v>3</v>
      </c>
      <c r="B50" s="33">
        <v>1</v>
      </c>
      <c r="C50" s="33">
        <v>2</v>
      </c>
      <c r="D50" s="31" t="s">
        <v>846</v>
      </c>
      <c r="E50" s="31" t="s">
        <v>847</v>
      </c>
      <c r="F50" s="31" t="s">
        <v>335</v>
      </c>
      <c r="G50" s="31" t="s">
        <v>337</v>
      </c>
      <c r="H50" s="69">
        <f>R39947372</f>
        <v>0</v>
      </c>
      <c r="I50" s="69">
        <f>R39947382+R39947392</f>
        <v>0</v>
      </c>
      <c r="J50" s="31" t="s">
        <v>930</v>
      </c>
      <c r="K50" s="31" t="s">
        <v>931</v>
      </c>
    </row>
    <row r="51" spans="1:11" ht="12.75">
      <c r="A51" s="33">
        <v>3</v>
      </c>
      <c r="B51" s="33">
        <v>1</v>
      </c>
      <c r="C51" s="33">
        <v>2</v>
      </c>
      <c r="D51" s="31" t="s">
        <v>846</v>
      </c>
      <c r="E51" s="31" t="s">
        <v>847</v>
      </c>
      <c r="F51" s="31" t="s">
        <v>341</v>
      </c>
      <c r="G51" s="31" t="s">
        <v>393</v>
      </c>
      <c r="H51" s="69">
        <f>R39947401</f>
        <v>0</v>
      </c>
      <c r="I51" s="69">
        <f>R39947411+R39947461+R39947501+R39947701+R39947801</f>
        <v>0</v>
      </c>
      <c r="J51" s="31" t="s">
        <v>932</v>
      </c>
      <c r="K51" s="31" t="s">
        <v>933</v>
      </c>
    </row>
    <row r="52" spans="1:11" ht="12.75">
      <c r="A52" s="33">
        <v>3</v>
      </c>
      <c r="B52" s="33">
        <v>1</v>
      </c>
      <c r="C52" s="33">
        <v>2</v>
      </c>
      <c r="D52" s="31" t="s">
        <v>846</v>
      </c>
      <c r="E52" s="31" t="s">
        <v>847</v>
      </c>
      <c r="F52" s="31" t="s">
        <v>341</v>
      </c>
      <c r="G52" s="31" t="s">
        <v>393</v>
      </c>
      <c r="H52" s="69">
        <f>R39947402</f>
        <v>0</v>
      </c>
      <c r="I52" s="69">
        <f>R39947412+R39947462+R39947502+R39947702+R39947802</f>
        <v>0</v>
      </c>
      <c r="J52" s="31" t="s">
        <v>934</v>
      </c>
      <c r="K52" s="31" t="s">
        <v>935</v>
      </c>
    </row>
    <row r="53" spans="1:11" ht="12.75">
      <c r="A53" s="33">
        <v>3</v>
      </c>
      <c r="B53" s="33">
        <v>1</v>
      </c>
      <c r="C53" s="33">
        <v>2</v>
      </c>
      <c r="D53" s="31" t="s">
        <v>846</v>
      </c>
      <c r="E53" s="31" t="s">
        <v>847</v>
      </c>
      <c r="F53" s="31" t="s">
        <v>343</v>
      </c>
      <c r="G53" s="31" t="s">
        <v>349</v>
      </c>
      <c r="H53" s="69">
        <f>R39947411</f>
        <v>0</v>
      </c>
      <c r="I53" s="69">
        <f>R39947421+R39947431+R39947441+R39947451</f>
        <v>0</v>
      </c>
      <c r="J53" s="31" t="s">
        <v>936</v>
      </c>
      <c r="K53" s="31" t="s">
        <v>937</v>
      </c>
    </row>
    <row r="54" spans="1:11" ht="12.75">
      <c r="A54" s="33">
        <v>3</v>
      </c>
      <c r="B54" s="33">
        <v>1</v>
      </c>
      <c r="C54" s="33">
        <v>2</v>
      </c>
      <c r="D54" s="31" t="s">
        <v>846</v>
      </c>
      <c r="E54" s="31" t="s">
        <v>847</v>
      </c>
      <c r="F54" s="31" t="s">
        <v>343</v>
      </c>
      <c r="G54" s="31" t="s">
        <v>349</v>
      </c>
      <c r="H54" s="69">
        <f>R39947412</f>
        <v>0</v>
      </c>
      <c r="I54" s="69">
        <f>R39947422+R39947432+R39947442+R39947452</f>
        <v>0</v>
      </c>
      <c r="J54" s="31" t="s">
        <v>938</v>
      </c>
      <c r="K54" s="31" t="s">
        <v>939</v>
      </c>
    </row>
    <row r="55" spans="1:11" ht="12.75">
      <c r="A55" s="33">
        <v>3</v>
      </c>
      <c r="B55" s="33">
        <v>1</v>
      </c>
      <c r="C55" s="33">
        <v>2</v>
      </c>
      <c r="D55" s="31" t="s">
        <v>846</v>
      </c>
      <c r="E55" s="31" t="s">
        <v>847</v>
      </c>
      <c r="F55" s="31" t="s">
        <v>353</v>
      </c>
      <c r="G55" s="31" t="s">
        <v>355</v>
      </c>
      <c r="H55" s="69">
        <f>R39947461</f>
        <v>0</v>
      </c>
      <c r="I55" s="69">
        <f>R39947471+R39947481</f>
        <v>0</v>
      </c>
      <c r="J55" s="31" t="s">
        <v>940</v>
      </c>
      <c r="K55" s="31" t="s">
        <v>941</v>
      </c>
    </row>
    <row r="56" spans="1:11" ht="12.75">
      <c r="A56" s="33">
        <v>3</v>
      </c>
      <c r="B56" s="33">
        <v>1</v>
      </c>
      <c r="C56" s="33">
        <v>2</v>
      </c>
      <c r="D56" s="31" t="s">
        <v>846</v>
      </c>
      <c r="E56" s="31" t="s">
        <v>847</v>
      </c>
      <c r="F56" s="31" t="s">
        <v>353</v>
      </c>
      <c r="G56" s="31" t="s">
        <v>355</v>
      </c>
      <c r="H56" s="69">
        <f>R39947462</f>
        <v>0</v>
      </c>
      <c r="I56" s="69">
        <f>R39947472+R39947482</f>
        <v>0</v>
      </c>
      <c r="J56" s="31" t="s">
        <v>942</v>
      </c>
      <c r="K56" s="31" t="s">
        <v>943</v>
      </c>
    </row>
    <row r="57" spans="1:11" ht="12.75">
      <c r="A57" s="33">
        <v>3</v>
      </c>
      <c r="B57" s="33">
        <v>1</v>
      </c>
      <c r="C57" s="33">
        <v>2</v>
      </c>
      <c r="D57" s="31" t="s">
        <v>846</v>
      </c>
      <c r="E57" s="31" t="s">
        <v>847</v>
      </c>
      <c r="F57" s="31" t="s">
        <v>359</v>
      </c>
      <c r="G57" s="31" t="s">
        <v>375</v>
      </c>
      <c r="H57" s="69">
        <f>R39947501</f>
        <v>0</v>
      </c>
      <c r="I57" s="69">
        <f>R39947521+R39947531+R39947541+R39947551+R39947561+R39947571+R39947581+R39947591+R39947601</f>
        <v>0</v>
      </c>
      <c r="J57" s="31" t="s">
        <v>944</v>
      </c>
      <c r="K57" s="31" t="s">
        <v>945</v>
      </c>
    </row>
    <row r="58" spans="1:11" ht="12.75">
      <c r="A58" s="33">
        <v>3</v>
      </c>
      <c r="B58" s="33">
        <v>1</v>
      </c>
      <c r="C58" s="33">
        <v>2</v>
      </c>
      <c r="D58" s="31" t="s">
        <v>846</v>
      </c>
      <c r="E58" s="31" t="s">
        <v>847</v>
      </c>
      <c r="F58" s="31" t="s">
        <v>359</v>
      </c>
      <c r="G58" s="31" t="s">
        <v>375</v>
      </c>
      <c r="H58" s="69">
        <f>R39947502</f>
        <v>0</v>
      </c>
      <c r="I58" s="69">
        <f>R39947522+R39947532+R39947542+R39947552+R39947562+R39947572+R39947582+R39947592+R39947602</f>
        <v>0</v>
      </c>
      <c r="J58" s="31" t="s">
        <v>946</v>
      </c>
      <c r="K58" s="31" t="s">
        <v>947</v>
      </c>
    </row>
    <row r="59" spans="1:11" ht="12.75">
      <c r="A59" s="33">
        <v>3</v>
      </c>
      <c r="B59" s="33">
        <v>1</v>
      </c>
      <c r="C59" s="33">
        <v>2</v>
      </c>
      <c r="D59" s="31" t="s">
        <v>846</v>
      </c>
      <c r="E59" s="31" t="s">
        <v>847</v>
      </c>
      <c r="F59" s="31" t="s">
        <v>379</v>
      </c>
      <c r="G59" s="31" t="s">
        <v>391</v>
      </c>
      <c r="H59" s="69">
        <f>R39947701</f>
        <v>0</v>
      </c>
      <c r="I59" s="69">
        <f>R39947711+R39947721+R39947731+R39947741+R39947761+R39947771</f>
        <v>0</v>
      </c>
      <c r="J59" s="31" t="s">
        <v>948</v>
      </c>
      <c r="K59" s="31" t="s">
        <v>949</v>
      </c>
    </row>
    <row r="60" spans="1:11" ht="12.75">
      <c r="A60" s="33">
        <v>3</v>
      </c>
      <c r="B60" s="33">
        <v>1</v>
      </c>
      <c r="C60" s="33">
        <v>2</v>
      </c>
      <c r="D60" s="31" t="s">
        <v>846</v>
      </c>
      <c r="E60" s="31" t="s">
        <v>847</v>
      </c>
      <c r="F60" s="31" t="s">
        <v>379</v>
      </c>
      <c r="G60" s="31" t="s">
        <v>391</v>
      </c>
      <c r="H60" s="69">
        <f>R39947702</f>
        <v>0</v>
      </c>
      <c r="I60" s="69">
        <f>R39947712+R39947722+R39947732+R39947742+R39947762+R39947772</f>
        <v>0</v>
      </c>
      <c r="J60" s="31" t="s">
        <v>950</v>
      </c>
      <c r="K60" s="31" t="s">
        <v>951</v>
      </c>
    </row>
    <row r="61" spans="1:11" ht="12.75">
      <c r="A61" s="33">
        <v>3</v>
      </c>
      <c r="B61" s="33">
        <v>1</v>
      </c>
      <c r="C61" s="33">
        <v>2</v>
      </c>
      <c r="D61" s="31" t="s">
        <v>846</v>
      </c>
      <c r="E61" s="31" t="s">
        <v>847</v>
      </c>
      <c r="F61" s="31" t="s">
        <v>387</v>
      </c>
      <c r="G61" s="31" t="s">
        <v>387</v>
      </c>
      <c r="H61" s="69">
        <f>R39947741</f>
        <v>0</v>
      </c>
      <c r="I61" s="69">
        <f>R39947751</f>
        <v>0</v>
      </c>
      <c r="J61" s="31" t="s">
        <v>952</v>
      </c>
      <c r="K61" s="31" t="s">
        <v>953</v>
      </c>
    </row>
    <row r="62" spans="1:11" ht="12.75">
      <c r="A62" s="33">
        <v>3</v>
      </c>
      <c r="B62" s="33">
        <v>1</v>
      </c>
      <c r="C62" s="33">
        <v>2</v>
      </c>
      <c r="D62" s="31" t="s">
        <v>846</v>
      </c>
      <c r="E62" s="31" t="s">
        <v>847</v>
      </c>
      <c r="F62" s="31" t="s">
        <v>387</v>
      </c>
      <c r="G62" s="31" t="s">
        <v>387</v>
      </c>
      <c r="H62" s="69">
        <f>R39947742</f>
        <v>0</v>
      </c>
      <c r="I62" s="69">
        <f>R39947752</f>
        <v>0</v>
      </c>
      <c r="J62" s="31" t="s">
        <v>954</v>
      </c>
      <c r="K62" s="31" t="s">
        <v>955</v>
      </c>
    </row>
    <row r="63" spans="1:11" ht="12.75">
      <c r="A63" s="33">
        <v>3</v>
      </c>
      <c r="B63" s="33">
        <v>1</v>
      </c>
      <c r="C63" s="33">
        <v>2</v>
      </c>
      <c r="D63" s="31" t="s">
        <v>846</v>
      </c>
      <c r="E63" s="31" t="s">
        <v>847</v>
      </c>
      <c r="F63" s="31" t="s">
        <v>395</v>
      </c>
      <c r="G63" s="31" t="s">
        <v>401</v>
      </c>
      <c r="H63" s="69">
        <f>R39947801</f>
        <v>0</v>
      </c>
      <c r="I63" s="69">
        <f>R39947811+R39947821+R39947831+R39947841</f>
        <v>0</v>
      </c>
      <c r="J63" s="31" t="s">
        <v>956</v>
      </c>
      <c r="K63" s="31" t="s">
        <v>957</v>
      </c>
    </row>
    <row r="64" spans="1:11" ht="12.75">
      <c r="A64" s="33">
        <v>3</v>
      </c>
      <c r="B64" s="33">
        <v>1</v>
      </c>
      <c r="C64" s="33">
        <v>2</v>
      </c>
      <c r="D64" s="31" t="s">
        <v>846</v>
      </c>
      <c r="E64" s="31" t="s">
        <v>847</v>
      </c>
      <c r="F64" s="31" t="s">
        <v>395</v>
      </c>
      <c r="G64" s="31" t="s">
        <v>401</v>
      </c>
      <c r="H64" s="69">
        <f>R39947802</f>
        <v>0</v>
      </c>
      <c r="I64" s="69">
        <f>R39947812+R39947822+R39947832+R39947842</f>
        <v>0</v>
      </c>
      <c r="J64" s="31" t="s">
        <v>958</v>
      </c>
      <c r="K64" s="31" t="s">
        <v>959</v>
      </c>
    </row>
    <row r="65" spans="1:11" ht="12.75">
      <c r="A65" s="33">
        <v>3</v>
      </c>
      <c r="B65" s="33">
        <v>1</v>
      </c>
      <c r="C65" s="33">
        <v>2</v>
      </c>
      <c r="D65" s="31" t="s">
        <v>846</v>
      </c>
      <c r="E65" s="31" t="s">
        <v>847</v>
      </c>
      <c r="F65" s="31" t="s">
        <v>413</v>
      </c>
      <c r="G65" s="31" t="s">
        <v>419</v>
      </c>
      <c r="H65" s="69">
        <f>R39948001</f>
        <v>0</v>
      </c>
      <c r="I65" s="69">
        <f>R39948051+R39948091+R39948101+R39948111</f>
        <v>0</v>
      </c>
      <c r="J65" s="31" t="s">
        <v>960</v>
      </c>
      <c r="K65" s="31" t="s">
        <v>961</v>
      </c>
    </row>
    <row r="66" spans="1:11" ht="12.75">
      <c r="A66" s="33">
        <v>3</v>
      </c>
      <c r="B66" s="33">
        <v>1</v>
      </c>
      <c r="C66" s="33">
        <v>2</v>
      </c>
      <c r="D66" s="31" t="s">
        <v>846</v>
      </c>
      <c r="E66" s="31" t="s">
        <v>847</v>
      </c>
      <c r="F66" s="31" t="s">
        <v>413</v>
      </c>
      <c r="G66" s="31" t="s">
        <v>419</v>
      </c>
      <c r="H66" s="69">
        <f>R39948002</f>
        <v>0</v>
      </c>
      <c r="I66" s="69">
        <f>R39948052+R39948092+R39948102+R39948112</f>
        <v>0</v>
      </c>
      <c r="J66" s="31" t="s">
        <v>962</v>
      </c>
      <c r="K66" s="31" t="s">
        <v>963</v>
      </c>
    </row>
    <row r="67" spans="1:11" ht="12.75">
      <c r="A67" s="33">
        <v>3</v>
      </c>
      <c r="B67" s="33">
        <v>1</v>
      </c>
      <c r="C67" s="33">
        <v>2</v>
      </c>
      <c r="D67" s="31" t="s">
        <v>846</v>
      </c>
      <c r="E67" s="31" t="s">
        <v>847</v>
      </c>
      <c r="F67" s="31" t="s">
        <v>423</v>
      </c>
      <c r="G67" s="31" t="s">
        <v>428</v>
      </c>
      <c r="H67" s="69">
        <f>R39948201</f>
        <v>0</v>
      </c>
      <c r="I67" s="69">
        <f>R39948211+R39948221+R39948231+R39948241</f>
        <v>0</v>
      </c>
      <c r="J67" s="31" t="s">
        <v>964</v>
      </c>
      <c r="K67" s="31" t="s">
        <v>965</v>
      </c>
    </row>
    <row r="68" spans="1:11" ht="12.75">
      <c r="A68" s="33">
        <v>3</v>
      </c>
      <c r="B68" s="33">
        <v>1</v>
      </c>
      <c r="C68" s="33">
        <v>2</v>
      </c>
      <c r="D68" s="31" t="s">
        <v>846</v>
      </c>
      <c r="E68" s="31" t="s">
        <v>847</v>
      </c>
      <c r="F68" s="31" t="s">
        <v>423</v>
      </c>
      <c r="G68" s="31" t="s">
        <v>428</v>
      </c>
      <c r="H68" s="69">
        <f>R39948202</f>
        <v>0</v>
      </c>
      <c r="I68" s="69">
        <f>R39948212+R39948222+R39948232+R39948242</f>
        <v>0</v>
      </c>
      <c r="J68" s="31" t="s">
        <v>966</v>
      </c>
      <c r="K68" s="31" t="s">
        <v>967</v>
      </c>
    </row>
    <row r="69" spans="1:11" ht="12.75">
      <c r="A69" s="33">
        <v>3</v>
      </c>
      <c r="B69" s="33">
        <v>1</v>
      </c>
      <c r="C69" s="33">
        <v>2</v>
      </c>
      <c r="D69" s="31" t="s">
        <v>846</v>
      </c>
      <c r="E69" s="31" t="s">
        <v>847</v>
      </c>
      <c r="F69" s="31" t="s">
        <v>435</v>
      </c>
      <c r="G69" s="31" t="s">
        <v>441</v>
      </c>
      <c r="H69" s="69">
        <f>R39955351</f>
        <v>0</v>
      </c>
      <c r="I69" s="69">
        <f>R39955401+R39955451</f>
        <v>0</v>
      </c>
      <c r="J69" s="31" t="s">
        <v>968</v>
      </c>
      <c r="K69" s="31" t="s">
        <v>969</v>
      </c>
    </row>
    <row r="70" spans="1:11" ht="12.75">
      <c r="A70" s="33">
        <v>3</v>
      </c>
      <c r="B70" s="33">
        <v>1</v>
      </c>
      <c r="C70" s="33">
        <v>2</v>
      </c>
      <c r="D70" s="31" t="s">
        <v>846</v>
      </c>
      <c r="E70" s="31" t="s">
        <v>847</v>
      </c>
      <c r="F70" s="31" t="s">
        <v>435</v>
      </c>
      <c r="G70" s="31" t="s">
        <v>441</v>
      </c>
      <c r="H70" s="69">
        <f>R39955352</f>
        <v>0</v>
      </c>
      <c r="I70" s="69">
        <f>R39955402+R39955452</f>
        <v>0</v>
      </c>
      <c r="J70" s="31" t="s">
        <v>970</v>
      </c>
      <c r="K70" s="31" t="s">
        <v>971</v>
      </c>
    </row>
    <row r="71" spans="1:11" ht="12.75">
      <c r="A71" s="33">
        <v>3</v>
      </c>
      <c r="B71" s="33">
        <v>1</v>
      </c>
      <c r="C71" s="33">
        <v>2</v>
      </c>
      <c r="D71" s="31" t="s">
        <v>846</v>
      </c>
      <c r="E71" s="31" t="s">
        <v>847</v>
      </c>
      <c r="F71" s="31" t="s">
        <v>437</v>
      </c>
      <c r="G71" s="31" t="s">
        <v>439</v>
      </c>
      <c r="H71" s="69">
        <f>R39955401</f>
        <v>0</v>
      </c>
      <c r="I71" s="69">
        <f>R39955411+R39955421</f>
        <v>0</v>
      </c>
      <c r="J71" s="31" t="s">
        <v>972</v>
      </c>
      <c r="K71" s="31" t="s">
        <v>973</v>
      </c>
    </row>
    <row r="72" spans="1:11" ht="12.75">
      <c r="A72" s="33">
        <v>3</v>
      </c>
      <c r="B72" s="33">
        <v>1</v>
      </c>
      <c r="C72" s="33">
        <v>2</v>
      </c>
      <c r="D72" s="31" t="s">
        <v>846</v>
      </c>
      <c r="E72" s="31" t="s">
        <v>847</v>
      </c>
      <c r="F72" s="31" t="s">
        <v>437</v>
      </c>
      <c r="G72" s="31" t="s">
        <v>439</v>
      </c>
      <c r="H72" s="69">
        <f>R39955402</f>
        <v>0</v>
      </c>
      <c r="I72" s="69">
        <f>R39955412+R39955422</f>
        <v>0</v>
      </c>
      <c r="J72" s="31" t="s">
        <v>974</v>
      </c>
      <c r="K72" s="31" t="s">
        <v>975</v>
      </c>
    </row>
    <row r="73" spans="1:11" ht="12.75">
      <c r="A73" s="33">
        <v>3</v>
      </c>
      <c r="B73" s="33">
        <v>1</v>
      </c>
      <c r="C73" s="33">
        <v>2</v>
      </c>
      <c r="D73" s="31" t="s">
        <v>846</v>
      </c>
      <c r="E73" s="31" t="s">
        <v>847</v>
      </c>
      <c r="F73" s="31" t="s">
        <v>445</v>
      </c>
      <c r="G73" s="31" t="s">
        <v>449</v>
      </c>
      <c r="H73" s="69">
        <f>R39955651</f>
        <v>0</v>
      </c>
      <c r="I73" s="69">
        <f>R39955661+R39955671+R39955681</f>
        <v>0</v>
      </c>
      <c r="J73" s="31" t="s">
        <v>976</v>
      </c>
      <c r="K73" s="31" t="s">
        <v>977</v>
      </c>
    </row>
    <row r="74" spans="1:11" ht="12.75">
      <c r="A74" s="33">
        <v>3</v>
      </c>
      <c r="B74" s="33">
        <v>1</v>
      </c>
      <c r="C74" s="33">
        <v>2</v>
      </c>
      <c r="D74" s="31" t="s">
        <v>846</v>
      </c>
      <c r="E74" s="31" t="s">
        <v>847</v>
      </c>
      <c r="F74" s="31" t="s">
        <v>445</v>
      </c>
      <c r="G74" s="31" t="s">
        <v>449</v>
      </c>
      <c r="H74" s="69">
        <f>R39955652</f>
        <v>0</v>
      </c>
      <c r="I74" s="69">
        <f>R39955662+R39955672+R39955682</f>
        <v>0</v>
      </c>
      <c r="J74" s="31" t="s">
        <v>978</v>
      </c>
      <c r="K74" s="31" t="s">
        <v>979</v>
      </c>
    </row>
    <row r="75" spans="1:11" ht="12.75">
      <c r="A75" s="33">
        <v>3</v>
      </c>
      <c r="B75" s="33">
        <v>1</v>
      </c>
      <c r="C75" s="33">
        <v>2</v>
      </c>
      <c r="D75" s="31" t="s">
        <v>846</v>
      </c>
      <c r="E75" s="31" t="s">
        <v>847</v>
      </c>
      <c r="F75" s="31" t="s">
        <v>452</v>
      </c>
      <c r="G75" s="31" t="s">
        <v>454</v>
      </c>
      <c r="H75" s="69">
        <f>R39955851</f>
        <v>0</v>
      </c>
      <c r="I75" s="69">
        <f>R39955861+R39955871+R39955881</f>
        <v>0</v>
      </c>
      <c r="J75" s="31" t="s">
        <v>980</v>
      </c>
      <c r="K75" s="31" t="s">
        <v>981</v>
      </c>
    </row>
    <row r="76" spans="1:11" ht="12.75">
      <c r="A76" s="33">
        <v>3</v>
      </c>
      <c r="B76" s="33">
        <v>1</v>
      </c>
      <c r="C76" s="33">
        <v>2</v>
      </c>
      <c r="D76" s="31" t="s">
        <v>846</v>
      </c>
      <c r="E76" s="31" t="s">
        <v>847</v>
      </c>
      <c r="F76" s="31" t="s">
        <v>452</v>
      </c>
      <c r="G76" s="31" t="s">
        <v>454</v>
      </c>
      <c r="H76" s="69">
        <f>R39955852</f>
        <v>0</v>
      </c>
      <c r="I76" s="69">
        <f>R39955862+R39955872+R39955882</f>
        <v>0</v>
      </c>
      <c r="J76" s="31" t="s">
        <v>982</v>
      </c>
      <c r="K76" s="31" t="s">
        <v>983</v>
      </c>
    </row>
    <row r="77" spans="1:11" ht="12.75">
      <c r="A77" s="33">
        <v>3</v>
      </c>
      <c r="B77" s="33">
        <v>1</v>
      </c>
      <c r="C77" s="33">
        <v>2</v>
      </c>
      <c r="D77" s="31" t="s">
        <v>846</v>
      </c>
      <c r="E77" s="31" t="s">
        <v>847</v>
      </c>
      <c r="F77" s="31" t="s">
        <v>460</v>
      </c>
      <c r="G77" s="31" t="s">
        <v>460</v>
      </c>
      <c r="H77" s="69">
        <f>R39960091</f>
        <v>0</v>
      </c>
      <c r="I77" s="69">
        <f>R39960101</f>
        <v>0</v>
      </c>
      <c r="J77" s="31" t="s">
        <v>984</v>
      </c>
      <c r="K77" s="31" t="s">
        <v>985</v>
      </c>
    </row>
    <row r="78" spans="1:11" ht="12.75">
      <c r="A78" s="33">
        <v>3</v>
      </c>
      <c r="B78" s="33">
        <v>1</v>
      </c>
      <c r="C78" s="33">
        <v>2</v>
      </c>
      <c r="D78" s="31" t="s">
        <v>846</v>
      </c>
      <c r="E78" s="31" t="s">
        <v>847</v>
      </c>
      <c r="F78" s="31" t="s">
        <v>460</v>
      </c>
      <c r="G78" s="31" t="s">
        <v>460</v>
      </c>
      <c r="H78" s="69">
        <f>R39960092</f>
        <v>0</v>
      </c>
      <c r="I78" s="69">
        <f>R39960102</f>
        <v>0</v>
      </c>
      <c r="J78" s="31" t="s">
        <v>986</v>
      </c>
      <c r="K78" s="31" t="s">
        <v>987</v>
      </c>
    </row>
    <row r="79" spans="1:11" ht="12.75">
      <c r="A79" s="33">
        <v>3</v>
      </c>
      <c r="B79" s="33">
        <v>1</v>
      </c>
      <c r="C79" s="33">
        <v>2</v>
      </c>
      <c r="D79" s="31" t="s">
        <v>846</v>
      </c>
      <c r="E79" s="31" t="s">
        <v>847</v>
      </c>
      <c r="F79" s="31" t="s">
        <v>462</v>
      </c>
      <c r="G79" s="31" t="s">
        <v>476</v>
      </c>
      <c r="H79" s="69">
        <f>R39960101</f>
        <v>0</v>
      </c>
      <c r="I79" s="69">
        <f>R39960151+R39960201+R39960251+R39960451+R39960501</f>
        <v>0</v>
      </c>
      <c r="J79" s="31" t="s">
        <v>988</v>
      </c>
      <c r="K79" s="31" t="s">
        <v>984</v>
      </c>
    </row>
    <row r="80" spans="1:11" ht="12.75">
      <c r="A80" s="33">
        <v>3</v>
      </c>
      <c r="B80" s="33">
        <v>1</v>
      </c>
      <c r="C80" s="33">
        <v>2</v>
      </c>
      <c r="D80" s="31" t="s">
        <v>846</v>
      </c>
      <c r="E80" s="31" t="s">
        <v>847</v>
      </c>
      <c r="F80" s="31" t="s">
        <v>462</v>
      </c>
      <c r="G80" s="31" t="s">
        <v>476</v>
      </c>
      <c r="H80" s="69">
        <f>R39960102</f>
        <v>0</v>
      </c>
      <c r="I80" s="69">
        <f>R39960152+R39960202+R39960252+R39960452+R39960502</f>
        <v>0</v>
      </c>
      <c r="J80" s="31" t="s">
        <v>989</v>
      </c>
      <c r="K80" s="31" t="s">
        <v>986</v>
      </c>
    </row>
    <row r="81" spans="1:11" ht="12.75">
      <c r="A81" s="33">
        <v>3</v>
      </c>
      <c r="B81" s="33">
        <v>1</v>
      </c>
      <c r="C81" s="33">
        <v>2</v>
      </c>
      <c r="D81" s="31" t="s">
        <v>846</v>
      </c>
      <c r="E81" s="31" t="s">
        <v>847</v>
      </c>
      <c r="F81" s="31" t="s">
        <v>478</v>
      </c>
      <c r="G81" s="31" t="s">
        <v>478</v>
      </c>
      <c r="H81" s="69">
        <f>R39960101</f>
        <v>0</v>
      </c>
      <c r="I81" s="69">
        <f>R39960551</f>
        <v>0</v>
      </c>
      <c r="J81" s="31" t="s">
        <v>990</v>
      </c>
      <c r="K81" s="31" t="s">
        <v>984</v>
      </c>
    </row>
    <row r="82" spans="1:11" ht="12.75">
      <c r="A82" s="33">
        <v>3</v>
      </c>
      <c r="B82" s="33">
        <v>1</v>
      </c>
      <c r="C82" s="33">
        <v>2</v>
      </c>
      <c r="D82" s="31" t="s">
        <v>846</v>
      </c>
      <c r="E82" s="31" t="s">
        <v>847</v>
      </c>
      <c r="F82" s="31" t="s">
        <v>478</v>
      </c>
      <c r="G82" s="31" t="s">
        <v>478</v>
      </c>
      <c r="H82" s="69">
        <f>R39960102</f>
        <v>0</v>
      </c>
      <c r="I82" s="69">
        <f>R39960552</f>
        <v>0</v>
      </c>
      <c r="J82" s="31" t="s">
        <v>991</v>
      </c>
      <c r="K82" s="31" t="s">
        <v>986</v>
      </c>
    </row>
    <row r="83" spans="1:11" ht="12.75">
      <c r="A83" s="33">
        <v>3</v>
      </c>
      <c r="B83" s="33">
        <v>1</v>
      </c>
      <c r="C83" s="33">
        <v>2</v>
      </c>
      <c r="D83" s="31" t="s">
        <v>846</v>
      </c>
      <c r="E83" s="31" t="s">
        <v>847</v>
      </c>
      <c r="F83" s="31" t="s">
        <v>488</v>
      </c>
      <c r="G83" s="31" t="s">
        <v>488</v>
      </c>
      <c r="H83" s="69">
        <f>R39960101</f>
        <v>0</v>
      </c>
      <c r="I83" s="69">
        <f>R39960801</f>
        <v>0</v>
      </c>
      <c r="J83" s="31" t="s">
        <v>992</v>
      </c>
      <c r="K83" s="31" t="s">
        <v>984</v>
      </c>
    </row>
    <row r="84" spans="1:11" ht="12.75">
      <c r="A84" s="33">
        <v>3</v>
      </c>
      <c r="B84" s="33">
        <v>1</v>
      </c>
      <c r="C84" s="33">
        <v>2</v>
      </c>
      <c r="D84" s="31" t="s">
        <v>846</v>
      </c>
      <c r="E84" s="31" t="s">
        <v>847</v>
      </c>
      <c r="F84" s="31" t="s">
        <v>488</v>
      </c>
      <c r="G84" s="31" t="s">
        <v>488</v>
      </c>
      <c r="H84" s="69">
        <f>R39960102</f>
        <v>0</v>
      </c>
      <c r="I84" s="69">
        <f>R39960802</f>
        <v>0</v>
      </c>
      <c r="J84" s="31" t="s">
        <v>993</v>
      </c>
      <c r="K84" s="31" t="s">
        <v>986</v>
      </c>
    </row>
    <row r="85" spans="1:11" ht="12.75">
      <c r="A85" s="33">
        <v>3</v>
      </c>
      <c r="B85" s="33">
        <v>1</v>
      </c>
      <c r="C85" s="33">
        <v>2</v>
      </c>
      <c r="D85" s="31" t="s">
        <v>846</v>
      </c>
      <c r="E85" s="31" t="s">
        <v>847</v>
      </c>
      <c r="F85" s="31" t="s">
        <v>490</v>
      </c>
      <c r="G85" s="31" t="s">
        <v>490</v>
      </c>
      <c r="H85" s="69">
        <f>R39960101</f>
        <v>0</v>
      </c>
      <c r="I85" s="69">
        <f>R39960851</f>
        <v>0</v>
      </c>
      <c r="J85" s="31" t="s">
        <v>994</v>
      </c>
      <c r="K85" s="31" t="s">
        <v>984</v>
      </c>
    </row>
    <row r="86" spans="1:11" ht="12.75">
      <c r="A86" s="33">
        <v>3</v>
      </c>
      <c r="B86" s="33">
        <v>1</v>
      </c>
      <c r="C86" s="33">
        <v>2</v>
      </c>
      <c r="D86" s="31" t="s">
        <v>846</v>
      </c>
      <c r="E86" s="31" t="s">
        <v>847</v>
      </c>
      <c r="F86" s="31" t="s">
        <v>490</v>
      </c>
      <c r="G86" s="31" t="s">
        <v>490</v>
      </c>
      <c r="H86" s="69">
        <f>R39960102</f>
        <v>0</v>
      </c>
      <c r="I86" s="69">
        <f>R39960852</f>
        <v>0</v>
      </c>
      <c r="J86" s="31" t="s">
        <v>995</v>
      </c>
      <c r="K86" s="31" t="s">
        <v>986</v>
      </c>
    </row>
    <row r="87" spans="1:11" ht="12.75">
      <c r="A87" s="33">
        <v>3</v>
      </c>
      <c r="B87" s="33">
        <v>1</v>
      </c>
      <c r="C87" s="33">
        <v>2</v>
      </c>
      <c r="D87" s="31" t="s">
        <v>846</v>
      </c>
      <c r="E87" s="31" t="s">
        <v>847</v>
      </c>
      <c r="F87" s="31" t="s">
        <v>492</v>
      </c>
      <c r="G87" s="31" t="s">
        <v>492</v>
      </c>
      <c r="H87" s="69">
        <f>R39960101</f>
        <v>0</v>
      </c>
      <c r="I87" s="69">
        <f>R39960901</f>
        <v>0</v>
      </c>
      <c r="J87" s="31" t="s">
        <v>996</v>
      </c>
      <c r="K87" s="31" t="s">
        <v>984</v>
      </c>
    </row>
    <row r="88" spans="1:11" ht="12.75">
      <c r="A88" s="33">
        <v>3</v>
      </c>
      <c r="B88" s="33">
        <v>1</v>
      </c>
      <c r="C88" s="33">
        <v>2</v>
      </c>
      <c r="D88" s="31" t="s">
        <v>846</v>
      </c>
      <c r="E88" s="31" t="s">
        <v>847</v>
      </c>
      <c r="F88" s="31" t="s">
        <v>492</v>
      </c>
      <c r="G88" s="31" t="s">
        <v>492</v>
      </c>
      <c r="H88" s="69">
        <f>R39960102</f>
        <v>0</v>
      </c>
      <c r="I88" s="69">
        <f>R39960902</f>
        <v>0</v>
      </c>
      <c r="J88" s="31" t="s">
        <v>997</v>
      </c>
      <c r="K88" s="31" t="s">
        <v>986</v>
      </c>
    </row>
    <row r="89" spans="1:11" ht="12.75">
      <c r="A89" s="33">
        <v>3</v>
      </c>
      <c r="B89" s="33">
        <v>1</v>
      </c>
      <c r="C89" s="33">
        <v>2</v>
      </c>
      <c r="D89" s="31" t="s">
        <v>846</v>
      </c>
      <c r="E89" s="31" t="s">
        <v>847</v>
      </c>
      <c r="F89" s="31" t="s">
        <v>494</v>
      </c>
      <c r="G89" s="31" t="s">
        <v>494</v>
      </c>
      <c r="H89" s="69">
        <f>R39960101</f>
        <v>0</v>
      </c>
      <c r="I89" s="69">
        <f>R39960951</f>
        <v>0</v>
      </c>
      <c r="J89" s="31" t="s">
        <v>998</v>
      </c>
      <c r="K89" s="31" t="s">
        <v>984</v>
      </c>
    </row>
    <row r="90" spans="1:11" ht="12.75">
      <c r="A90" s="33">
        <v>3</v>
      </c>
      <c r="B90" s="33">
        <v>1</v>
      </c>
      <c r="C90" s="33">
        <v>2</v>
      </c>
      <c r="D90" s="31" t="s">
        <v>846</v>
      </c>
      <c r="E90" s="31" t="s">
        <v>847</v>
      </c>
      <c r="F90" s="31" t="s">
        <v>494</v>
      </c>
      <c r="G90" s="31" t="s">
        <v>494</v>
      </c>
      <c r="H90" s="69">
        <f>R39960102</f>
        <v>0</v>
      </c>
      <c r="I90" s="69">
        <f>R39960952</f>
        <v>0</v>
      </c>
      <c r="J90" s="31" t="s">
        <v>999</v>
      </c>
      <c r="K90" s="31" t="s">
        <v>986</v>
      </c>
    </row>
    <row r="91" spans="1:11" ht="12.75">
      <c r="A91" s="33">
        <v>3</v>
      </c>
      <c r="B91" s="33">
        <v>1</v>
      </c>
      <c r="C91" s="33">
        <v>2</v>
      </c>
      <c r="D91" s="31" t="s">
        <v>846</v>
      </c>
      <c r="E91" s="31" t="s">
        <v>847</v>
      </c>
      <c r="F91" s="31" t="s">
        <v>506</v>
      </c>
      <c r="G91" s="31" t="s">
        <v>506</v>
      </c>
      <c r="H91" s="69">
        <f>R39960101</f>
        <v>0</v>
      </c>
      <c r="I91" s="69">
        <f>R39962001</f>
        <v>0</v>
      </c>
      <c r="J91" s="31" t="s">
        <v>1000</v>
      </c>
      <c r="K91" s="31" t="s">
        <v>984</v>
      </c>
    </row>
    <row r="92" spans="1:11" ht="12.75">
      <c r="A92" s="33">
        <v>3</v>
      </c>
      <c r="B92" s="33">
        <v>1</v>
      </c>
      <c r="C92" s="33">
        <v>2</v>
      </c>
      <c r="D92" s="31" t="s">
        <v>846</v>
      </c>
      <c r="E92" s="31" t="s">
        <v>847</v>
      </c>
      <c r="F92" s="31" t="s">
        <v>506</v>
      </c>
      <c r="G92" s="31" t="s">
        <v>506</v>
      </c>
      <c r="H92" s="69">
        <f>R39960102</f>
        <v>0</v>
      </c>
      <c r="I92" s="69">
        <f>R39962002</f>
        <v>0</v>
      </c>
      <c r="J92" s="31" t="s">
        <v>1001</v>
      </c>
      <c r="K92" s="31" t="s">
        <v>986</v>
      </c>
    </row>
    <row r="93" spans="1:11" ht="12.75">
      <c r="A93" s="33">
        <v>3</v>
      </c>
      <c r="B93" s="33">
        <v>1</v>
      </c>
      <c r="C93" s="33">
        <v>2</v>
      </c>
      <c r="D93" s="31" t="s">
        <v>846</v>
      </c>
      <c r="E93" s="31" t="s">
        <v>847</v>
      </c>
      <c r="F93" s="31" t="s">
        <v>480</v>
      </c>
      <c r="G93" s="31" t="s">
        <v>486</v>
      </c>
      <c r="H93" s="69">
        <f>R39960551</f>
        <v>0</v>
      </c>
      <c r="I93" s="69">
        <f>R39960601+R39960651+R39960701+R39960751</f>
        <v>0</v>
      </c>
      <c r="J93" s="31" t="s">
        <v>1002</v>
      </c>
      <c r="K93" s="31" t="s">
        <v>990</v>
      </c>
    </row>
    <row r="94" spans="1:11" ht="12.75">
      <c r="A94" s="33">
        <v>3</v>
      </c>
      <c r="B94" s="33">
        <v>1</v>
      </c>
      <c r="C94" s="33">
        <v>2</v>
      </c>
      <c r="D94" s="31" t="s">
        <v>846</v>
      </c>
      <c r="E94" s="31" t="s">
        <v>847</v>
      </c>
      <c r="F94" s="31" t="s">
        <v>480</v>
      </c>
      <c r="G94" s="31" t="s">
        <v>486</v>
      </c>
      <c r="H94" s="69">
        <f>R39960552</f>
        <v>0</v>
      </c>
      <c r="I94" s="69">
        <f>R39960602+R39960652+R39960702+R39960752</f>
        <v>0</v>
      </c>
      <c r="J94" s="31" t="s">
        <v>1003</v>
      </c>
      <c r="K94" s="31" t="s">
        <v>991</v>
      </c>
    </row>
    <row r="95" spans="1:11" ht="12.75">
      <c r="A95" s="33">
        <v>3</v>
      </c>
      <c r="B95" s="33">
        <v>1</v>
      </c>
      <c r="C95" s="33">
        <v>2</v>
      </c>
      <c r="D95" s="31" t="s">
        <v>846</v>
      </c>
      <c r="E95" s="31" t="s">
        <v>847</v>
      </c>
      <c r="F95" s="31" t="s">
        <v>508</v>
      </c>
      <c r="G95" s="31" t="s">
        <v>564</v>
      </c>
      <c r="H95" s="69">
        <f>R39962001</f>
        <v>0</v>
      </c>
      <c r="I95" s="69">
        <f>R39962051+R39962251+R39962351+R39962371+R39962401+R39962501+R39962781+R39962791+R39962851+R39962861</f>
        <v>0</v>
      </c>
      <c r="J95" s="31" t="s">
        <v>1004</v>
      </c>
      <c r="K95" s="31" t="s">
        <v>1000</v>
      </c>
    </row>
    <row r="96" spans="1:11" ht="12.75">
      <c r="A96" s="33">
        <v>3</v>
      </c>
      <c r="B96" s="33">
        <v>1</v>
      </c>
      <c r="C96" s="33">
        <v>2</v>
      </c>
      <c r="D96" s="31" t="s">
        <v>846</v>
      </c>
      <c r="E96" s="31" t="s">
        <v>847</v>
      </c>
      <c r="F96" s="31" t="s">
        <v>508</v>
      </c>
      <c r="G96" s="31" t="s">
        <v>564</v>
      </c>
      <c r="H96" s="69">
        <f>R39962002</f>
        <v>0</v>
      </c>
      <c r="I96" s="69">
        <f>R39962052+R39962252+R39962352+R39962372+R39962402+R39962502+R39962782+R39962792+R39962852+R39962862</f>
        <v>0</v>
      </c>
      <c r="J96" s="31" t="s">
        <v>1005</v>
      </c>
      <c r="K96" s="31" t="s">
        <v>1001</v>
      </c>
    </row>
    <row r="97" spans="1:11" ht="12.75">
      <c r="A97" s="33">
        <v>3</v>
      </c>
      <c r="B97" s="33">
        <v>1</v>
      </c>
      <c r="C97" s="33">
        <v>2</v>
      </c>
      <c r="D97" s="31" t="s">
        <v>846</v>
      </c>
      <c r="E97" s="31" t="s">
        <v>847</v>
      </c>
      <c r="F97" s="31" t="s">
        <v>566</v>
      </c>
      <c r="G97" s="31" t="s">
        <v>566</v>
      </c>
      <c r="H97" s="69">
        <f>R39962001</f>
        <v>0</v>
      </c>
      <c r="I97" s="69">
        <f>R39962901</f>
        <v>0</v>
      </c>
      <c r="J97" s="31" t="s">
        <v>1006</v>
      </c>
      <c r="K97" s="31" t="s">
        <v>1000</v>
      </c>
    </row>
    <row r="98" spans="1:11" ht="12.75">
      <c r="A98" s="33">
        <v>3</v>
      </c>
      <c r="B98" s="33">
        <v>1</v>
      </c>
      <c r="C98" s="33">
        <v>2</v>
      </c>
      <c r="D98" s="31" t="s">
        <v>846</v>
      </c>
      <c r="E98" s="31" t="s">
        <v>847</v>
      </c>
      <c r="F98" s="31" t="s">
        <v>566</v>
      </c>
      <c r="G98" s="31" t="s">
        <v>566</v>
      </c>
      <c r="H98" s="69">
        <f>R39962002</f>
        <v>0</v>
      </c>
      <c r="I98" s="69">
        <f>R39962902</f>
        <v>0</v>
      </c>
      <c r="J98" s="31" t="s">
        <v>1007</v>
      </c>
      <c r="K98" s="31" t="s">
        <v>1001</v>
      </c>
    </row>
    <row r="99" spans="1:11" ht="12.75">
      <c r="A99" s="33">
        <v>3</v>
      </c>
      <c r="B99" s="33">
        <v>1</v>
      </c>
      <c r="C99" s="33">
        <v>2</v>
      </c>
      <c r="D99" s="31" t="s">
        <v>846</v>
      </c>
      <c r="E99" s="31" t="s">
        <v>847</v>
      </c>
      <c r="F99" s="31" t="s">
        <v>568</v>
      </c>
      <c r="G99" s="31" t="s">
        <v>568</v>
      </c>
      <c r="H99" s="69">
        <f>R39962001</f>
        <v>0</v>
      </c>
      <c r="I99" s="69">
        <f>R39962951</f>
        <v>0</v>
      </c>
      <c r="J99" s="31" t="s">
        <v>1008</v>
      </c>
      <c r="K99" s="31" t="s">
        <v>1000</v>
      </c>
    </row>
    <row r="100" spans="1:11" ht="12.75">
      <c r="A100" s="33">
        <v>3</v>
      </c>
      <c r="B100" s="33">
        <v>1</v>
      </c>
      <c r="C100" s="33">
        <v>2</v>
      </c>
      <c r="D100" s="31" t="s">
        <v>846</v>
      </c>
      <c r="E100" s="31" t="s">
        <v>847</v>
      </c>
      <c r="F100" s="31" t="s">
        <v>568</v>
      </c>
      <c r="G100" s="31" t="s">
        <v>568</v>
      </c>
      <c r="H100" s="69">
        <f>R39962002</f>
        <v>0</v>
      </c>
      <c r="I100" s="69">
        <f>R39962952</f>
        <v>0</v>
      </c>
      <c r="J100" s="31" t="s">
        <v>1009</v>
      </c>
      <c r="K100" s="31" t="s">
        <v>1001</v>
      </c>
    </row>
    <row r="101" spans="1:11" ht="12.75">
      <c r="A101" s="33">
        <v>3</v>
      </c>
      <c r="B101" s="33">
        <v>1</v>
      </c>
      <c r="C101" s="33">
        <v>2</v>
      </c>
      <c r="D101" s="31" t="s">
        <v>846</v>
      </c>
      <c r="E101" s="31" t="s">
        <v>847</v>
      </c>
      <c r="F101" s="31" t="s">
        <v>510</v>
      </c>
      <c r="G101" s="31" t="s">
        <v>514</v>
      </c>
      <c r="H101" s="69">
        <f>R39962051</f>
        <v>0</v>
      </c>
      <c r="I101" s="69">
        <f>R39962101+R39962151+R39962201</f>
        <v>0</v>
      </c>
      <c r="J101" s="31" t="s">
        <v>1010</v>
      </c>
      <c r="K101" s="31" t="s">
        <v>1011</v>
      </c>
    </row>
    <row r="102" spans="1:11" ht="12.75">
      <c r="A102" s="33">
        <v>3</v>
      </c>
      <c r="B102" s="33">
        <v>1</v>
      </c>
      <c r="C102" s="33">
        <v>2</v>
      </c>
      <c r="D102" s="31" t="s">
        <v>846</v>
      </c>
      <c r="E102" s="31" t="s">
        <v>847</v>
      </c>
      <c r="F102" s="31" t="s">
        <v>510</v>
      </c>
      <c r="G102" s="31" t="s">
        <v>514</v>
      </c>
      <c r="H102" s="69">
        <f>R39962052</f>
        <v>0</v>
      </c>
      <c r="I102" s="69">
        <f>R39962102+R39962152+R39962202</f>
        <v>0</v>
      </c>
      <c r="J102" s="31" t="s">
        <v>1012</v>
      </c>
      <c r="K102" s="31" t="s">
        <v>1013</v>
      </c>
    </row>
    <row r="103" spans="1:11" ht="12.75">
      <c r="A103" s="33">
        <v>3</v>
      </c>
      <c r="B103" s="33">
        <v>1</v>
      </c>
      <c r="C103" s="33">
        <v>2</v>
      </c>
      <c r="D103" s="31" t="s">
        <v>846</v>
      </c>
      <c r="E103" s="31" t="s">
        <v>847</v>
      </c>
      <c r="F103" s="31" t="s">
        <v>518</v>
      </c>
      <c r="G103" s="31" t="s">
        <v>520</v>
      </c>
      <c r="H103" s="69">
        <f>R39962251</f>
        <v>0</v>
      </c>
      <c r="I103" s="69">
        <f>R39962301+R39962321</f>
        <v>0</v>
      </c>
      <c r="J103" s="31" t="s">
        <v>1014</v>
      </c>
      <c r="K103" s="31" t="s">
        <v>1015</v>
      </c>
    </row>
    <row r="104" spans="1:11" ht="12.75">
      <c r="A104" s="33">
        <v>3</v>
      </c>
      <c r="B104" s="33">
        <v>1</v>
      </c>
      <c r="C104" s="33">
        <v>2</v>
      </c>
      <c r="D104" s="31" t="s">
        <v>846</v>
      </c>
      <c r="E104" s="31" t="s">
        <v>847</v>
      </c>
      <c r="F104" s="31" t="s">
        <v>518</v>
      </c>
      <c r="G104" s="31" t="s">
        <v>520</v>
      </c>
      <c r="H104" s="69">
        <f>R39962252</f>
        <v>0</v>
      </c>
      <c r="I104" s="69">
        <f>R39962302+R39962322</f>
        <v>0</v>
      </c>
      <c r="J104" s="31" t="s">
        <v>1016</v>
      </c>
      <c r="K104" s="31" t="s">
        <v>1017</v>
      </c>
    </row>
    <row r="105" spans="1:11" ht="12.75">
      <c r="A105" s="33">
        <v>3</v>
      </c>
      <c r="B105" s="33">
        <v>1</v>
      </c>
      <c r="C105" s="33">
        <v>2</v>
      </c>
      <c r="D105" s="31" t="s">
        <v>846</v>
      </c>
      <c r="E105" s="31" t="s">
        <v>847</v>
      </c>
      <c r="F105" s="31" t="s">
        <v>528</v>
      </c>
      <c r="G105" s="31" t="s">
        <v>528</v>
      </c>
      <c r="H105" s="69">
        <f>R39962401</f>
        <v>0</v>
      </c>
      <c r="I105" s="69">
        <f>R39962451</f>
        <v>0</v>
      </c>
      <c r="J105" s="31" t="s">
        <v>1018</v>
      </c>
      <c r="K105" s="31" t="s">
        <v>1019</v>
      </c>
    </row>
    <row r="106" spans="1:11" ht="12.75">
      <c r="A106" s="33">
        <v>3</v>
      </c>
      <c r="B106" s="33">
        <v>1</v>
      </c>
      <c r="C106" s="33">
        <v>2</v>
      </c>
      <c r="D106" s="31" t="s">
        <v>846</v>
      </c>
      <c r="E106" s="31" t="s">
        <v>847</v>
      </c>
      <c r="F106" s="31" t="s">
        <v>528</v>
      </c>
      <c r="G106" s="31" t="s">
        <v>528</v>
      </c>
      <c r="H106" s="69">
        <f>R39962402</f>
        <v>0</v>
      </c>
      <c r="I106" s="69">
        <f>R39962452</f>
        <v>0</v>
      </c>
      <c r="J106" s="31" t="s">
        <v>1020</v>
      </c>
      <c r="K106" s="31" t="s">
        <v>1021</v>
      </c>
    </row>
    <row r="107" spans="1:11" ht="12.75">
      <c r="A107" s="33">
        <v>3</v>
      </c>
      <c r="B107" s="33">
        <v>1</v>
      </c>
      <c r="C107" s="33">
        <v>2</v>
      </c>
      <c r="D107" s="31" t="s">
        <v>846</v>
      </c>
      <c r="E107" s="31" t="s">
        <v>847</v>
      </c>
      <c r="F107" s="31" t="s">
        <v>532</v>
      </c>
      <c r="G107" s="31" t="s">
        <v>544</v>
      </c>
      <c r="H107" s="69">
        <f>R39962501</f>
        <v>0</v>
      </c>
      <c r="I107" s="69">
        <f>(R39962551+R39962601+R39962621+R39962651+R39962701+R39962751+R39962761)</f>
        <v>0</v>
      </c>
      <c r="J107" s="31" t="s">
        <v>1022</v>
      </c>
      <c r="K107" s="31" t="s">
        <v>1023</v>
      </c>
    </row>
    <row r="108" spans="1:11" ht="12.75">
      <c r="A108" s="33">
        <v>3</v>
      </c>
      <c r="B108" s="33">
        <v>1</v>
      </c>
      <c r="C108" s="33">
        <v>2</v>
      </c>
      <c r="D108" s="31" t="s">
        <v>846</v>
      </c>
      <c r="E108" s="31" t="s">
        <v>847</v>
      </c>
      <c r="F108" s="31" t="s">
        <v>532</v>
      </c>
      <c r="G108" s="31" t="s">
        <v>544</v>
      </c>
      <c r="H108" s="69">
        <f>R39962502</f>
        <v>0</v>
      </c>
      <c r="I108" s="69">
        <f>(R39962552+R39962602+R39962622+R39962652+R39962702+R39962752+R39962762)</f>
        <v>0</v>
      </c>
      <c r="J108" s="31" t="s">
        <v>1024</v>
      </c>
      <c r="K108" s="31" t="s">
        <v>1025</v>
      </c>
    </row>
    <row r="109" spans="1:11" ht="12.75">
      <c r="A109" s="33">
        <v>3</v>
      </c>
      <c r="B109" s="33">
        <v>1</v>
      </c>
      <c r="C109" s="33">
        <v>2</v>
      </c>
      <c r="D109" s="31" t="s">
        <v>846</v>
      </c>
      <c r="E109" s="31" t="s">
        <v>847</v>
      </c>
      <c r="F109" s="31" t="s">
        <v>546</v>
      </c>
      <c r="G109" s="31" t="s">
        <v>546</v>
      </c>
      <c r="H109" s="69">
        <f>R39962761</f>
        <v>0</v>
      </c>
      <c r="I109" s="69">
        <f>R39962771</f>
        <v>0</v>
      </c>
      <c r="J109" s="31" t="s">
        <v>1026</v>
      </c>
      <c r="K109" s="31" t="s">
        <v>1027</v>
      </c>
    </row>
    <row r="110" spans="1:11" ht="12.75">
      <c r="A110" s="33">
        <v>3</v>
      </c>
      <c r="B110" s="33">
        <v>1</v>
      </c>
      <c r="C110" s="33">
        <v>2</v>
      </c>
      <c r="D110" s="31" t="s">
        <v>846</v>
      </c>
      <c r="E110" s="31" t="s">
        <v>847</v>
      </c>
      <c r="F110" s="31" t="s">
        <v>546</v>
      </c>
      <c r="G110" s="31" t="s">
        <v>546</v>
      </c>
      <c r="H110" s="69">
        <f>R39962762</f>
        <v>0</v>
      </c>
      <c r="I110" s="69">
        <f>R39962772</f>
        <v>0</v>
      </c>
      <c r="J110" s="31" t="s">
        <v>1028</v>
      </c>
      <c r="K110" s="31" t="s">
        <v>1029</v>
      </c>
    </row>
    <row r="111" spans="1:11" ht="12.75">
      <c r="A111" s="33">
        <v>3</v>
      </c>
      <c r="B111" s="33">
        <v>1</v>
      </c>
      <c r="C111" s="33">
        <v>2</v>
      </c>
      <c r="D111" s="31" t="s">
        <v>846</v>
      </c>
      <c r="E111" s="31" t="s">
        <v>847</v>
      </c>
      <c r="F111" s="31" t="s">
        <v>552</v>
      </c>
      <c r="G111" s="31" t="s">
        <v>560</v>
      </c>
      <c r="H111" s="69">
        <f>R39962791</f>
        <v>0</v>
      </c>
      <c r="I111" s="69">
        <f>R39962801+R39962811+R39962821+R39962831+R39962841</f>
        <v>0</v>
      </c>
      <c r="J111" s="31" t="s">
        <v>1030</v>
      </c>
      <c r="K111" s="31" t="s">
        <v>1031</v>
      </c>
    </row>
    <row r="112" spans="1:11" ht="12.75">
      <c r="A112" s="33">
        <v>3</v>
      </c>
      <c r="B112" s="33">
        <v>1</v>
      </c>
      <c r="C112" s="33">
        <v>2</v>
      </c>
      <c r="D112" s="31" t="s">
        <v>846</v>
      </c>
      <c r="E112" s="31" t="s">
        <v>847</v>
      </c>
      <c r="F112" s="31" t="s">
        <v>552</v>
      </c>
      <c r="G112" s="31" t="s">
        <v>560</v>
      </c>
      <c r="H112" s="69">
        <f>R39962792</f>
        <v>0</v>
      </c>
      <c r="I112" s="69">
        <f>R39962802+R39962812+R39962822+R39962832+R39962842</f>
        <v>0</v>
      </c>
      <c r="J112" s="31" t="s">
        <v>1032</v>
      </c>
      <c r="K112" s="31" t="s">
        <v>1033</v>
      </c>
    </row>
    <row r="113" spans="1:11" ht="12.75">
      <c r="A113" s="33">
        <v>3</v>
      </c>
      <c r="B113" s="33">
        <v>1</v>
      </c>
      <c r="C113" s="33">
        <v>3</v>
      </c>
      <c r="D113" s="31" t="s">
        <v>846</v>
      </c>
      <c r="E113" s="31" t="s">
        <v>847</v>
      </c>
      <c r="F113" s="31" t="s">
        <v>633</v>
      </c>
      <c r="G113" s="31" t="s">
        <v>633</v>
      </c>
      <c r="H113" s="69">
        <f>R39964001</f>
        <v>0</v>
      </c>
      <c r="I113" s="69">
        <f>R39968001</f>
        <v>0</v>
      </c>
      <c r="J113" s="31" t="s">
        <v>1034</v>
      </c>
      <c r="K113" s="31" t="s">
        <v>1035</v>
      </c>
    </row>
    <row r="114" spans="1:11" ht="12.75">
      <c r="A114" s="33">
        <v>3</v>
      </c>
      <c r="B114" s="33">
        <v>1</v>
      </c>
      <c r="C114" s="33">
        <v>3</v>
      </c>
      <c r="D114" s="31" t="s">
        <v>846</v>
      </c>
      <c r="E114" s="31" t="s">
        <v>847</v>
      </c>
      <c r="F114" s="31" t="s">
        <v>633</v>
      </c>
      <c r="G114" s="31" t="s">
        <v>633</v>
      </c>
      <c r="H114" s="69">
        <f>R39964002</f>
        <v>0</v>
      </c>
      <c r="I114" s="69">
        <f>R39968002</f>
        <v>0</v>
      </c>
      <c r="J114" s="31" t="s">
        <v>1036</v>
      </c>
      <c r="K114" s="31" t="s">
        <v>1037</v>
      </c>
    </row>
    <row r="115" spans="1:11" ht="12.75">
      <c r="A115" s="33">
        <v>3</v>
      </c>
      <c r="B115" s="33">
        <v>1</v>
      </c>
      <c r="C115" s="33">
        <v>3</v>
      </c>
      <c r="D115" s="31" t="s">
        <v>846</v>
      </c>
      <c r="E115" s="31" t="s">
        <v>847</v>
      </c>
      <c r="F115" s="31" t="s">
        <v>633</v>
      </c>
      <c r="G115" s="31" t="s">
        <v>633</v>
      </c>
      <c r="H115" s="69">
        <f>R39964003</f>
        <v>0</v>
      </c>
      <c r="I115" s="69">
        <f>R39968003</f>
        <v>0</v>
      </c>
      <c r="J115" s="31" t="s">
        <v>1038</v>
      </c>
      <c r="K115" s="31" t="s">
        <v>1039</v>
      </c>
    </row>
    <row r="116" spans="1:11" ht="12.75">
      <c r="A116" s="33">
        <v>3</v>
      </c>
      <c r="B116" s="33">
        <v>1</v>
      </c>
      <c r="C116" s="33">
        <v>3</v>
      </c>
      <c r="D116" s="31" t="s">
        <v>846</v>
      </c>
      <c r="E116" s="31" t="s">
        <v>847</v>
      </c>
      <c r="F116" s="31" t="s">
        <v>572</v>
      </c>
      <c r="G116" s="31" t="s">
        <v>576</v>
      </c>
      <c r="H116" s="69">
        <f>R39964001</f>
        <v>0</v>
      </c>
      <c r="I116" s="69">
        <f>R39964051+R39964101+R39964151</f>
        <v>0</v>
      </c>
      <c r="J116" s="31" t="s">
        <v>1040</v>
      </c>
      <c r="K116" s="31" t="s">
        <v>1035</v>
      </c>
    </row>
    <row r="117" spans="1:11" ht="12.75">
      <c r="A117" s="33">
        <v>3</v>
      </c>
      <c r="B117" s="33">
        <v>1</v>
      </c>
      <c r="C117" s="33">
        <v>3</v>
      </c>
      <c r="D117" s="31" t="s">
        <v>846</v>
      </c>
      <c r="E117" s="31" t="s">
        <v>847</v>
      </c>
      <c r="F117" s="31" t="s">
        <v>572</v>
      </c>
      <c r="G117" s="31" t="s">
        <v>576</v>
      </c>
      <c r="H117" s="69">
        <f>R39964002</f>
        <v>0</v>
      </c>
      <c r="I117" s="69">
        <f>R39964052+R39964102+R39964152</f>
        <v>0</v>
      </c>
      <c r="J117" s="31" t="s">
        <v>1041</v>
      </c>
      <c r="K117" s="31" t="s">
        <v>1037</v>
      </c>
    </row>
    <row r="118" spans="1:11" ht="12.75">
      <c r="A118" s="33">
        <v>3</v>
      </c>
      <c r="B118" s="33">
        <v>1</v>
      </c>
      <c r="C118" s="33">
        <v>3</v>
      </c>
      <c r="D118" s="31" t="s">
        <v>846</v>
      </c>
      <c r="E118" s="31" t="s">
        <v>847</v>
      </c>
      <c r="F118" s="31" t="s">
        <v>572</v>
      </c>
      <c r="G118" s="31" t="s">
        <v>576</v>
      </c>
      <c r="H118" s="69">
        <f>R39964003</f>
        <v>0</v>
      </c>
      <c r="I118" s="69">
        <f>R39964053+R39964103+R39964153</f>
        <v>0</v>
      </c>
      <c r="J118" s="31" t="s">
        <v>1042</v>
      </c>
      <c r="K118" s="31" t="s">
        <v>1039</v>
      </c>
    </row>
    <row r="119" spans="1:11" ht="12.75">
      <c r="A119" s="33">
        <v>3</v>
      </c>
      <c r="B119" s="33">
        <v>1</v>
      </c>
      <c r="C119" s="33">
        <v>3</v>
      </c>
      <c r="D119" s="31" t="s">
        <v>846</v>
      </c>
      <c r="E119" s="31" t="s">
        <v>847</v>
      </c>
      <c r="F119" s="31" t="s">
        <v>580</v>
      </c>
      <c r="G119" s="31" t="s">
        <v>582</v>
      </c>
      <c r="H119" s="69">
        <f>R39964201</f>
        <v>0</v>
      </c>
      <c r="I119" s="69">
        <f>R39964251+R39964261</f>
        <v>0</v>
      </c>
      <c r="J119" s="31" t="s">
        <v>1043</v>
      </c>
      <c r="K119" s="31" t="s">
        <v>1044</v>
      </c>
    </row>
    <row r="120" spans="1:11" ht="12.75">
      <c r="A120" s="33">
        <v>3</v>
      </c>
      <c r="B120" s="33">
        <v>1</v>
      </c>
      <c r="C120" s="33">
        <v>3</v>
      </c>
      <c r="D120" s="31" t="s">
        <v>846</v>
      </c>
      <c r="E120" s="31" t="s">
        <v>847</v>
      </c>
      <c r="F120" s="31" t="s">
        <v>580</v>
      </c>
      <c r="G120" s="31" t="s">
        <v>582</v>
      </c>
      <c r="H120" s="69">
        <f>R39964202</f>
        <v>0</v>
      </c>
      <c r="I120" s="69">
        <f>R39964252+R39964262</f>
        <v>0</v>
      </c>
      <c r="J120" s="31" t="s">
        <v>1045</v>
      </c>
      <c r="K120" s="31" t="s">
        <v>1046</v>
      </c>
    </row>
    <row r="121" spans="1:11" ht="12.75">
      <c r="A121" s="33">
        <v>3</v>
      </c>
      <c r="B121" s="33">
        <v>1</v>
      </c>
      <c r="C121" s="33">
        <v>3</v>
      </c>
      <c r="D121" s="31" t="s">
        <v>846</v>
      </c>
      <c r="E121" s="31" t="s">
        <v>847</v>
      </c>
      <c r="F121" s="31" t="s">
        <v>580</v>
      </c>
      <c r="G121" s="31" t="s">
        <v>582</v>
      </c>
      <c r="H121" s="69">
        <f>R39964203</f>
        <v>0</v>
      </c>
      <c r="I121" s="69">
        <f>R39964253+R39964263</f>
        <v>0</v>
      </c>
      <c r="J121" s="31" t="s">
        <v>1047</v>
      </c>
      <c r="K121" s="31" t="s">
        <v>1048</v>
      </c>
    </row>
    <row r="122" spans="1:11" ht="12.75">
      <c r="A122" s="33">
        <v>3</v>
      </c>
      <c r="B122" s="33">
        <v>1</v>
      </c>
      <c r="C122" s="33">
        <v>3</v>
      </c>
      <c r="D122" s="31" t="s">
        <v>846</v>
      </c>
      <c r="E122" s="31" t="s">
        <v>847</v>
      </c>
      <c r="F122" s="31" t="s">
        <v>641</v>
      </c>
      <c r="G122" s="31" t="s">
        <v>641</v>
      </c>
      <c r="H122" s="69">
        <f>R39964201</f>
        <v>0</v>
      </c>
      <c r="I122" s="69">
        <f>R39968081</f>
        <v>0</v>
      </c>
      <c r="J122" s="31" t="s">
        <v>1049</v>
      </c>
      <c r="K122" s="31" t="s">
        <v>1044</v>
      </c>
    </row>
    <row r="123" spans="1:11" ht="12.75">
      <c r="A123" s="33">
        <v>3</v>
      </c>
      <c r="B123" s="33">
        <v>1</v>
      </c>
      <c r="C123" s="33">
        <v>3</v>
      </c>
      <c r="D123" s="31" t="s">
        <v>846</v>
      </c>
      <c r="E123" s="31" t="s">
        <v>847</v>
      </c>
      <c r="F123" s="31" t="s">
        <v>641</v>
      </c>
      <c r="G123" s="31" t="s">
        <v>641</v>
      </c>
      <c r="H123" s="69">
        <f>R39964202</f>
        <v>0</v>
      </c>
      <c r="I123" s="69">
        <f>R39968082</f>
        <v>0</v>
      </c>
      <c r="J123" s="31" t="s">
        <v>1050</v>
      </c>
      <c r="K123" s="31" t="s">
        <v>1046</v>
      </c>
    </row>
    <row r="124" spans="1:11" ht="12.75">
      <c r="A124" s="33">
        <v>3</v>
      </c>
      <c r="B124" s="33">
        <v>1</v>
      </c>
      <c r="C124" s="33">
        <v>3</v>
      </c>
      <c r="D124" s="31" t="s">
        <v>846</v>
      </c>
      <c r="E124" s="31" t="s">
        <v>847</v>
      </c>
      <c r="F124" s="31" t="s">
        <v>641</v>
      </c>
      <c r="G124" s="31" t="s">
        <v>641</v>
      </c>
      <c r="H124" s="69">
        <f>R39964203</f>
        <v>0</v>
      </c>
      <c r="I124" s="69">
        <f>R39968083</f>
        <v>0</v>
      </c>
      <c r="J124" s="31" t="s">
        <v>1051</v>
      </c>
      <c r="K124" s="31" t="s">
        <v>1048</v>
      </c>
    </row>
    <row r="125" spans="1:11" ht="12.75">
      <c r="A125" s="33">
        <v>3</v>
      </c>
      <c r="B125" s="33">
        <v>1</v>
      </c>
      <c r="C125" s="33">
        <v>3</v>
      </c>
      <c r="D125" s="31" t="s">
        <v>846</v>
      </c>
      <c r="E125" s="31" t="s">
        <v>847</v>
      </c>
      <c r="F125" s="31" t="s">
        <v>647</v>
      </c>
      <c r="G125" s="31" t="s">
        <v>647</v>
      </c>
      <c r="H125" s="69">
        <f>R39964301</f>
        <v>0</v>
      </c>
      <c r="I125" s="69">
        <f>R39968141</f>
        <v>0</v>
      </c>
      <c r="J125" s="31" t="s">
        <v>1052</v>
      </c>
      <c r="K125" s="31" t="s">
        <v>1053</v>
      </c>
    </row>
    <row r="126" spans="1:11" ht="12.75">
      <c r="A126" s="33">
        <v>3</v>
      </c>
      <c r="B126" s="33">
        <v>1</v>
      </c>
      <c r="C126" s="33">
        <v>3</v>
      </c>
      <c r="D126" s="31" t="s">
        <v>846</v>
      </c>
      <c r="E126" s="31" t="s">
        <v>847</v>
      </c>
      <c r="F126" s="31" t="s">
        <v>647</v>
      </c>
      <c r="G126" s="31" t="s">
        <v>647</v>
      </c>
      <c r="H126" s="69">
        <f>R39964302</f>
        <v>0</v>
      </c>
      <c r="I126" s="69">
        <f>R39968142</f>
        <v>0</v>
      </c>
      <c r="J126" s="31" t="s">
        <v>1054</v>
      </c>
      <c r="K126" s="31" t="s">
        <v>1055</v>
      </c>
    </row>
    <row r="127" spans="1:11" ht="12.75">
      <c r="A127" s="33">
        <v>3</v>
      </c>
      <c r="B127" s="33">
        <v>1</v>
      </c>
      <c r="C127" s="33">
        <v>3</v>
      </c>
      <c r="D127" s="31" t="s">
        <v>846</v>
      </c>
      <c r="E127" s="31" t="s">
        <v>847</v>
      </c>
      <c r="F127" s="31" t="s">
        <v>647</v>
      </c>
      <c r="G127" s="31" t="s">
        <v>647</v>
      </c>
      <c r="H127" s="69">
        <f>R39964303</f>
        <v>0</v>
      </c>
      <c r="I127" s="69">
        <f>R39968143</f>
        <v>0</v>
      </c>
      <c r="J127" s="31" t="s">
        <v>1056</v>
      </c>
      <c r="K127" s="31" t="s">
        <v>1057</v>
      </c>
    </row>
    <row r="128" spans="1:11" ht="12.75">
      <c r="A128" s="33">
        <v>3</v>
      </c>
      <c r="B128" s="33">
        <v>1</v>
      </c>
      <c r="C128" s="33">
        <v>3</v>
      </c>
      <c r="D128" s="31" t="s">
        <v>846</v>
      </c>
      <c r="E128" s="31" t="s">
        <v>847</v>
      </c>
      <c r="F128" s="31" t="s">
        <v>649</v>
      </c>
      <c r="G128" s="31" t="s">
        <v>649</v>
      </c>
      <c r="H128" s="69">
        <f>R39964321</f>
        <v>0</v>
      </c>
      <c r="I128" s="69">
        <f>R39968151</f>
        <v>0</v>
      </c>
      <c r="J128" s="31" t="s">
        <v>1058</v>
      </c>
      <c r="K128" s="31" t="s">
        <v>1059</v>
      </c>
    </row>
    <row r="129" spans="1:11" ht="12.75">
      <c r="A129" s="33">
        <v>3</v>
      </c>
      <c r="B129" s="33">
        <v>1</v>
      </c>
      <c r="C129" s="33">
        <v>3</v>
      </c>
      <c r="D129" s="31" t="s">
        <v>846</v>
      </c>
      <c r="E129" s="31" t="s">
        <v>847</v>
      </c>
      <c r="F129" s="31" t="s">
        <v>649</v>
      </c>
      <c r="G129" s="31" t="s">
        <v>649</v>
      </c>
      <c r="H129" s="69">
        <f>R39964322</f>
        <v>0</v>
      </c>
      <c r="I129" s="69">
        <f>R39968152</f>
        <v>0</v>
      </c>
      <c r="J129" s="31" t="s">
        <v>1060</v>
      </c>
      <c r="K129" s="31" t="s">
        <v>1061</v>
      </c>
    </row>
    <row r="130" spans="1:11" ht="12.75">
      <c r="A130" s="33">
        <v>3</v>
      </c>
      <c r="B130" s="33">
        <v>1</v>
      </c>
      <c r="C130" s="33">
        <v>3</v>
      </c>
      <c r="D130" s="31" t="s">
        <v>846</v>
      </c>
      <c r="E130" s="31" t="s">
        <v>847</v>
      </c>
      <c r="F130" s="31" t="s">
        <v>649</v>
      </c>
      <c r="G130" s="31" t="s">
        <v>649</v>
      </c>
      <c r="H130" s="69">
        <f>R39964323</f>
        <v>0</v>
      </c>
      <c r="I130" s="69">
        <f>R39968153</f>
        <v>0</v>
      </c>
      <c r="J130" s="31" t="s">
        <v>1062</v>
      </c>
      <c r="K130" s="31" t="s">
        <v>1063</v>
      </c>
    </row>
    <row r="131" spans="1:11" ht="12.75">
      <c r="A131" s="33">
        <v>3</v>
      </c>
      <c r="B131" s="33">
        <v>1</v>
      </c>
      <c r="C131" s="33">
        <v>3</v>
      </c>
      <c r="D131" s="31" t="s">
        <v>846</v>
      </c>
      <c r="E131" s="31" t="s">
        <v>847</v>
      </c>
      <c r="F131" s="31" t="s">
        <v>590</v>
      </c>
      <c r="G131" s="31" t="s">
        <v>590</v>
      </c>
      <c r="H131" s="69">
        <f>R39964351</f>
        <v>0</v>
      </c>
      <c r="I131" s="69">
        <f>R39964401</f>
        <v>0</v>
      </c>
      <c r="J131" s="31" t="s">
        <v>1064</v>
      </c>
      <c r="K131" s="31" t="s">
        <v>1065</v>
      </c>
    </row>
    <row r="132" spans="1:11" ht="12.75">
      <c r="A132" s="33">
        <v>3</v>
      </c>
      <c r="B132" s="33">
        <v>1</v>
      </c>
      <c r="C132" s="33">
        <v>3</v>
      </c>
      <c r="D132" s="31" t="s">
        <v>846</v>
      </c>
      <c r="E132" s="31" t="s">
        <v>847</v>
      </c>
      <c r="F132" s="31" t="s">
        <v>590</v>
      </c>
      <c r="G132" s="31" t="s">
        <v>590</v>
      </c>
      <c r="H132" s="69">
        <f>R39964352</f>
        <v>0</v>
      </c>
      <c r="I132" s="69">
        <f>R39964402</f>
        <v>0</v>
      </c>
      <c r="J132" s="31" t="s">
        <v>1066</v>
      </c>
      <c r="K132" s="31" t="s">
        <v>1067</v>
      </c>
    </row>
    <row r="133" spans="1:11" ht="12.75">
      <c r="A133" s="33">
        <v>3</v>
      </c>
      <c r="B133" s="33">
        <v>1</v>
      </c>
      <c r="C133" s="33">
        <v>3</v>
      </c>
      <c r="D133" s="31" t="s">
        <v>846</v>
      </c>
      <c r="E133" s="31" t="s">
        <v>847</v>
      </c>
      <c r="F133" s="31" t="s">
        <v>590</v>
      </c>
      <c r="G133" s="31" t="s">
        <v>590</v>
      </c>
      <c r="H133" s="69">
        <f>R39964353</f>
        <v>0</v>
      </c>
      <c r="I133" s="69">
        <f>R39964403</f>
        <v>0</v>
      </c>
      <c r="J133" s="31" t="s">
        <v>1068</v>
      </c>
      <c r="K133" s="31" t="s">
        <v>1069</v>
      </c>
    </row>
    <row r="134" spans="1:11" ht="12.75">
      <c r="A134" s="33">
        <v>3</v>
      </c>
      <c r="B134" s="33">
        <v>1</v>
      </c>
      <c r="C134" s="33">
        <v>3</v>
      </c>
      <c r="D134" s="31" t="s">
        <v>846</v>
      </c>
      <c r="E134" s="31" t="s">
        <v>847</v>
      </c>
      <c r="F134" s="31" t="s">
        <v>651</v>
      </c>
      <c r="G134" s="31" t="s">
        <v>651</v>
      </c>
      <c r="H134" s="69">
        <f>R39964351</f>
        <v>0</v>
      </c>
      <c r="I134" s="69">
        <f>R39968161</f>
        <v>0</v>
      </c>
      <c r="J134" s="31" t="s">
        <v>1070</v>
      </c>
      <c r="K134" s="31" t="s">
        <v>1065</v>
      </c>
    </row>
    <row r="135" spans="1:11" ht="12.75">
      <c r="A135" s="33">
        <v>3</v>
      </c>
      <c r="B135" s="33">
        <v>1</v>
      </c>
      <c r="C135" s="33">
        <v>3</v>
      </c>
      <c r="D135" s="31" t="s">
        <v>846</v>
      </c>
      <c r="E135" s="31" t="s">
        <v>847</v>
      </c>
      <c r="F135" s="31" t="s">
        <v>651</v>
      </c>
      <c r="G135" s="31" t="s">
        <v>651</v>
      </c>
      <c r="H135" s="69">
        <f>R39964352</f>
        <v>0</v>
      </c>
      <c r="I135" s="69">
        <f>R39968162</f>
        <v>0</v>
      </c>
      <c r="J135" s="31" t="s">
        <v>1071</v>
      </c>
      <c r="K135" s="31" t="s">
        <v>1067</v>
      </c>
    </row>
    <row r="136" spans="1:11" ht="12.75">
      <c r="A136" s="33">
        <v>3</v>
      </c>
      <c r="B136" s="33">
        <v>1</v>
      </c>
      <c r="C136" s="33">
        <v>3</v>
      </c>
      <c r="D136" s="31" t="s">
        <v>846</v>
      </c>
      <c r="E136" s="31" t="s">
        <v>847</v>
      </c>
      <c r="F136" s="31" t="s">
        <v>651</v>
      </c>
      <c r="G136" s="31" t="s">
        <v>651</v>
      </c>
      <c r="H136" s="69">
        <f>R39964353</f>
        <v>0</v>
      </c>
      <c r="I136" s="69">
        <f>R39968163</f>
        <v>0</v>
      </c>
      <c r="J136" s="31" t="s">
        <v>1072</v>
      </c>
      <c r="K136" s="31" t="s">
        <v>1069</v>
      </c>
    </row>
    <row r="137" spans="1:11" ht="12.75">
      <c r="A137" s="33">
        <v>3</v>
      </c>
      <c r="B137" s="33">
        <v>1</v>
      </c>
      <c r="C137" s="33">
        <v>3</v>
      </c>
      <c r="D137" s="31" t="s">
        <v>846</v>
      </c>
      <c r="E137" s="31" t="s">
        <v>847</v>
      </c>
      <c r="F137" s="31" t="s">
        <v>594</v>
      </c>
      <c r="G137" s="31" t="s">
        <v>606</v>
      </c>
      <c r="H137" s="69">
        <f>R39964451</f>
        <v>0</v>
      </c>
      <c r="I137" s="69">
        <f>R39964471+R39964481+R39964491+R39964511+R39964531+R39964551+R39964571</f>
        <v>0</v>
      </c>
      <c r="J137" s="31" t="s">
        <v>1073</v>
      </c>
      <c r="K137" s="31" t="s">
        <v>1074</v>
      </c>
    </row>
    <row r="138" spans="1:11" ht="12.75">
      <c r="A138" s="33">
        <v>3</v>
      </c>
      <c r="B138" s="33">
        <v>1</v>
      </c>
      <c r="C138" s="33">
        <v>3</v>
      </c>
      <c r="D138" s="31" t="s">
        <v>846</v>
      </c>
      <c r="E138" s="31" t="s">
        <v>847</v>
      </c>
      <c r="F138" s="31" t="s">
        <v>594</v>
      </c>
      <c r="G138" s="31" t="s">
        <v>606</v>
      </c>
      <c r="H138" s="69">
        <f>R39964452</f>
        <v>0</v>
      </c>
      <c r="I138" s="69">
        <f>R39964472+R39964482+R39964492+R39964512+R39964532+R39964552+R39964572</f>
        <v>0</v>
      </c>
      <c r="J138" s="31" t="s">
        <v>1075</v>
      </c>
      <c r="K138" s="31" t="s">
        <v>1076</v>
      </c>
    </row>
    <row r="139" spans="1:11" ht="12.75">
      <c r="A139" s="33">
        <v>3</v>
      </c>
      <c r="B139" s="33">
        <v>1</v>
      </c>
      <c r="C139" s="33">
        <v>3</v>
      </c>
      <c r="D139" s="31" t="s">
        <v>846</v>
      </c>
      <c r="E139" s="31" t="s">
        <v>847</v>
      </c>
      <c r="F139" s="31" t="s">
        <v>594</v>
      </c>
      <c r="G139" s="31" t="s">
        <v>606</v>
      </c>
      <c r="H139" s="69">
        <f>R39964453</f>
        <v>0</v>
      </c>
      <c r="I139" s="69">
        <f>R39964473+R39964483+R39964493+R39964513+R39964533+R39964553+R39964573</f>
        <v>0</v>
      </c>
      <c r="J139" s="31" t="s">
        <v>1077</v>
      </c>
      <c r="K139" s="31" t="s">
        <v>1078</v>
      </c>
    </row>
    <row r="140" spans="1:11" ht="12.75">
      <c r="A140" s="33">
        <v>3</v>
      </c>
      <c r="B140" s="33">
        <v>1</v>
      </c>
      <c r="C140" s="33">
        <v>3</v>
      </c>
      <c r="D140" s="31" t="s">
        <v>846</v>
      </c>
      <c r="E140" s="31" t="s">
        <v>847</v>
      </c>
      <c r="F140" s="31" t="s">
        <v>655</v>
      </c>
      <c r="G140" s="31" t="s">
        <v>655</v>
      </c>
      <c r="H140" s="69">
        <f>R39964451</f>
        <v>0</v>
      </c>
      <c r="I140" s="69">
        <f>R39968201</f>
        <v>0</v>
      </c>
      <c r="J140" s="31" t="s">
        <v>1079</v>
      </c>
      <c r="K140" s="31" t="s">
        <v>1074</v>
      </c>
    </row>
    <row r="141" spans="1:11" ht="12.75">
      <c r="A141" s="33">
        <v>3</v>
      </c>
      <c r="B141" s="33">
        <v>1</v>
      </c>
      <c r="C141" s="33">
        <v>3</v>
      </c>
      <c r="D141" s="31" t="s">
        <v>846</v>
      </c>
      <c r="E141" s="31" t="s">
        <v>847</v>
      </c>
      <c r="F141" s="31" t="s">
        <v>655</v>
      </c>
      <c r="G141" s="31" t="s">
        <v>655</v>
      </c>
      <c r="H141" s="69">
        <f>R39964452</f>
        <v>0</v>
      </c>
      <c r="I141" s="69">
        <f>R39968202</f>
        <v>0</v>
      </c>
      <c r="J141" s="31" t="s">
        <v>1080</v>
      </c>
      <c r="K141" s="31" t="s">
        <v>1076</v>
      </c>
    </row>
    <row r="142" spans="1:11" ht="12.75">
      <c r="A142" s="33">
        <v>3</v>
      </c>
      <c r="B142" s="33">
        <v>1</v>
      </c>
      <c r="C142" s="33">
        <v>3</v>
      </c>
      <c r="D142" s="31" t="s">
        <v>846</v>
      </c>
      <c r="E142" s="31" t="s">
        <v>847</v>
      </c>
      <c r="F142" s="31" t="s">
        <v>655</v>
      </c>
      <c r="G142" s="31" t="s">
        <v>655</v>
      </c>
      <c r="H142" s="69">
        <f>R39964453</f>
        <v>0</v>
      </c>
      <c r="I142" s="69">
        <f>R39968203</f>
        <v>0</v>
      </c>
      <c r="J142" s="31" t="s">
        <v>1081</v>
      </c>
      <c r="K142" s="31" t="s">
        <v>1078</v>
      </c>
    </row>
    <row r="143" spans="1:11" ht="12.75">
      <c r="A143" s="33">
        <v>3</v>
      </c>
      <c r="B143" s="33">
        <v>1</v>
      </c>
      <c r="C143" s="33">
        <v>3</v>
      </c>
      <c r="D143" s="31" t="s">
        <v>846</v>
      </c>
      <c r="E143" s="31" t="s">
        <v>847</v>
      </c>
      <c r="F143" s="31" t="s">
        <v>608</v>
      </c>
      <c r="G143" s="31" t="s">
        <v>608</v>
      </c>
      <c r="H143" s="69">
        <f>R39964571</f>
        <v>0</v>
      </c>
      <c r="I143" s="69">
        <f>R39964591</f>
        <v>0</v>
      </c>
      <c r="J143" s="31" t="s">
        <v>1082</v>
      </c>
      <c r="K143" s="31" t="s">
        <v>1083</v>
      </c>
    </row>
    <row r="144" spans="1:11" ht="12.75">
      <c r="A144" s="33">
        <v>3</v>
      </c>
      <c r="B144" s="33">
        <v>1</v>
      </c>
      <c r="C144" s="33">
        <v>3</v>
      </c>
      <c r="D144" s="31" t="s">
        <v>846</v>
      </c>
      <c r="E144" s="31" t="s">
        <v>847</v>
      </c>
      <c r="F144" s="31" t="s">
        <v>608</v>
      </c>
      <c r="G144" s="31" t="s">
        <v>608</v>
      </c>
      <c r="H144" s="69">
        <f>R39964572</f>
        <v>0</v>
      </c>
      <c r="I144" s="69">
        <f>R39964592</f>
        <v>0</v>
      </c>
      <c r="J144" s="31" t="s">
        <v>1084</v>
      </c>
      <c r="K144" s="31" t="s">
        <v>1085</v>
      </c>
    </row>
    <row r="145" spans="1:11" ht="12.75">
      <c r="A145" s="33">
        <v>3</v>
      </c>
      <c r="B145" s="33">
        <v>1</v>
      </c>
      <c r="C145" s="33">
        <v>3</v>
      </c>
      <c r="D145" s="31" t="s">
        <v>846</v>
      </c>
      <c r="E145" s="31" t="s">
        <v>847</v>
      </c>
      <c r="F145" s="31" t="s">
        <v>608</v>
      </c>
      <c r="G145" s="31" t="s">
        <v>608</v>
      </c>
      <c r="H145" s="69">
        <f>R39964573</f>
        <v>0</v>
      </c>
      <c r="I145" s="69">
        <f>R39964593</f>
        <v>0</v>
      </c>
      <c r="J145" s="31" t="s">
        <v>1086</v>
      </c>
      <c r="K145" s="31" t="s">
        <v>1087</v>
      </c>
    </row>
    <row r="146" spans="1:11" ht="12.75">
      <c r="A146" s="33">
        <v>3</v>
      </c>
      <c r="B146" s="33">
        <v>1</v>
      </c>
      <c r="C146" s="33">
        <v>3</v>
      </c>
      <c r="D146" s="31" t="s">
        <v>846</v>
      </c>
      <c r="E146" s="31" t="s">
        <v>847</v>
      </c>
      <c r="F146" s="31" t="s">
        <v>614</v>
      </c>
      <c r="G146" s="31" t="s">
        <v>622</v>
      </c>
      <c r="H146" s="69">
        <f>R39964631</f>
        <v>0</v>
      </c>
      <c r="I146" s="69">
        <f>R39964651+R39964671+R39964691+R39964711+R39964731</f>
        <v>0</v>
      </c>
      <c r="J146" s="31" t="s">
        <v>1088</v>
      </c>
      <c r="K146" s="31" t="s">
        <v>1089</v>
      </c>
    </row>
    <row r="147" spans="1:11" ht="12.75">
      <c r="A147" s="33">
        <v>3</v>
      </c>
      <c r="B147" s="33">
        <v>1</v>
      </c>
      <c r="C147" s="33">
        <v>3</v>
      </c>
      <c r="D147" s="31" t="s">
        <v>846</v>
      </c>
      <c r="E147" s="31" t="s">
        <v>847</v>
      </c>
      <c r="F147" s="31" t="s">
        <v>614</v>
      </c>
      <c r="G147" s="31" t="s">
        <v>622</v>
      </c>
      <c r="H147" s="69">
        <f>R39964632</f>
        <v>0</v>
      </c>
      <c r="I147" s="69">
        <f>R39964652+R39964672+R39964692+R39964712+R39964732</f>
        <v>0</v>
      </c>
      <c r="J147" s="31" t="s">
        <v>1090</v>
      </c>
      <c r="K147" s="31" t="s">
        <v>1091</v>
      </c>
    </row>
    <row r="148" spans="1:11" ht="12.75">
      <c r="A148" s="33">
        <v>3</v>
      </c>
      <c r="B148" s="33">
        <v>1</v>
      </c>
      <c r="C148" s="33">
        <v>3</v>
      </c>
      <c r="D148" s="31" t="s">
        <v>846</v>
      </c>
      <c r="E148" s="31" t="s">
        <v>847</v>
      </c>
      <c r="F148" s="31" t="s">
        <v>614</v>
      </c>
      <c r="G148" s="31" t="s">
        <v>622</v>
      </c>
      <c r="H148" s="69">
        <f>R39964633</f>
        <v>0</v>
      </c>
      <c r="I148" s="69">
        <f>R39964653+R39964673+R39964693+R39964713+R39964733</f>
        <v>0</v>
      </c>
      <c r="J148" s="31" t="s">
        <v>1092</v>
      </c>
      <c r="K148" s="31" t="s">
        <v>1093</v>
      </c>
    </row>
    <row r="149" spans="1:11" ht="12.75">
      <c r="A149" s="33">
        <v>3</v>
      </c>
      <c r="B149" s="33">
        <v>1</v>
      </c>
      <c r="C149" s="33">
        <v>3</v>
      </c>
      <c r="D149" s="31" t="s">
        <v>846</v>
      </c>
      <c r="E149" s="31" t="s">
        <v>847</v>
      </c>
      <c r="F149" s="31" t="s">
        <v>675</v>
      </c>
      <c r="G149" s="31" t="s">
        <v>675</v>
      </c>
      <c r="H149" s="69">
        <f>R39964631</f>
        <v>0</v>
      </c>
      <c r="I149" s="69">
        <f>R39968401</f>
        <v>0</v>
      </c>
      <c r="J149" s="31" t="s">
        <v>1094</v>
      </c>
      <c r="K149" s="31" t="s">
        <v>1089</v>
      </c>
    </row>
    <row r="150" spans="1:11" ht="12.75">
      <c r="A150" s="33">
        <v>3</v>
      </c>
      <c r="B150" s="33">
        <v>1</v>
      </c>
      <c r="C150" s="33">
        <v>3</v>
      </c>
      <c r="D150" s="31" t="s">
        <v>846</v>
      </c>
      <c r="E150" s="31" t="s">
        <v>847</v>
      </c>
      <c r="F150" s="31" t="s">
        <v>675</v>
      </c>
      <c r="G150" s="31" t="s">
        <v>675</v>
      </c>
      <c r="H150" s="69">
        <f>R39964632</f>
        <v>0</v>
      </c>
      <c r="I150" s="69">
        <f>R39968402</f>
        <v>0</v>
      </c>
      <c r="J150" s="31" t="s">
        <v>1095</v>
      </c>
      <c r="K150" s="31" t="s">
        <v>1091</v>
      </c>
    </row>
    <row r="151" spans="1:11" ht="12.75">
      <c r="A151" s="33">
        <v>3</v>
      </c>
      <c r="B151" s="33">
        <v>1</v>
      </c>
      <c r="C151" s="33">
        <v>3</v>
      </c>
      <c r="D151" s="31" t="s">
        <v>846</v>
      </c>
      <c r="E151" s="31" t="s">
        <v>847</v>
      </c>
      <c r="F151" s="31" t="s">
        <v>675</v>
      </c>
      <c r="G151" s="31" t="s">
        <v>675</v>
      </c>
      <c r="H151" s="69">
        <f>R39964633</f>
        <v>0</v>
      </c>
      <c r="I151" s="69">
        <f>R39968403</f>
        <v>0</v>
      </c>
      <c r="J151" s="31" t="s">
        <v>1096</v>
      </c>
      <c r="K151" s="31" t="s">
        <v>1093</v>
      </c>
    </row>
    <row r="152" spans="1:11" ht="12.75">
      <c r="A152" s="33">
        <v>3</v>
      </c>
      <c r="B152" s="33">
        <v>1</v>
      </c>
      <c r="C152" s="33">
        <v>2</v>
      </c>
      <c r="D152" s="31" t="s">
        <v>846</v>
      </c>
      <c r="E152" s="31" t="s">
        <v>847</v>
      </c>
      <c r="F152" s="31" t="s">
        <v>628</v>
      </c>
      <c r="G152" s="31" t="s">
        <v>630</v>
      </c>
      <c r="H152" s="69">
        <f>R39967001</f>
        <v>0</v>
      </c>
      <c r="I152" s="69">
        <f>R39967051+R39967101</f>
        <v>0</v>
      </c>
      <c r="J152" s="31" t="s">
        <v>1097</v>
      </c>
      <c r="K152" s="31" t="s">
        <v>1098</v>
      </c>
    </row>
    <row r="153" spans="1:11" ht="12.75">
      <c r="A153" s="33">
        <v>3</v>
      </c>
      <c r="B153" s="33">
        <v>1</v>
      </c>
      <c r="C153" s="33">
        <v>2</v>
      </c>
      <c r="D153" s="31" t="s">
        <v>846</v>
      </c>
      <c r="E153" s="31" t="s">
        <v>847</v>
      </c>
      <c r="F153" s="31" t="s">
        <v>628</v>
      </c>
      <c r="G153" s="31" t="s">
        <v>630</v>
      </c>
      <c r="H153" s="69">
        <f>R39967002</f>
        <v>0</v>
      </c>
      <c r="I153" s="69">
        <f>R39967052+R39967102</f>
        <v>0</v>
      </c>
      <c r="J153" s="31" t="s">
        <v>1099</v>
      </c>
      <c r="K153" s="31" t="s">
        <v>1100</v>
      </c>
    </row>
    <row r="154" spans="1:11" ht="12.75">
      <c r="A154" s="33">
        <v>3</v>
      </c>
      <c r="B154" s="33">
        <v>1</v>
      </c>
      <c r="C154" s="33">
        <v>3</v>
      </c>
      <c r="D154" s="31" t="s">
        <v>846</v>
      </c>
      <c r="E154" s="31" t="s">
        <v>847</v>
      </c>
      <c r="F154" s="31" t="s">
        <v>635</v>
      </c>
      <c r="G154" s="31" t="s">
        <v>639</v>
      </c>
      <c r="H154" s="69">
        <f>R39968001</f>
        <v>0</v>
      </c>
      <c r="I154" s="69">
        <f>R39968021+R39968041+R39968061</f>
        <v>0</v>
      </c>
      <c r="J154" s="31" t="s">
        <v>1101</v>
      </c>
      <c r="K154" s="31" t="s">
        <v>1034</v>
      </c>
    </row>
    <row r="155" spans="1:11" ht="12.75">
      <c r="A155" s="33">
        <v>3</v>
      </c>
      <c r="B155" s="33">
        <v>1</v>
      </c>
      <c r="C155" s="33">
        <v>3</v>
      </c>
      <c r="D155" s="31" t="s">
        <v>846</v>
      </c>
      <c r="E155" s="31" t="s">
        <v>847</v>
      </c>
      <c r="F155" s="31" t="s">
        <v>635</v>
      </c>
      <c r="G155" s="31" t="s">
        <v>639</v>
      </c>
      <c r="H155" s="69">
        <f>R39968002</f>
        <v>0</v>
      </c>
      <c r="I155" s="69">
        <f>R39968022+R39968042+R39968062</f>
        <v>0</v>
      </c>
      <c r="J155" s="31" t="s">
        <v>1102</v>
      </c>
      <c r="K155" s="31" t="s">
        <v>1036</v>
      </c>
    </row>
    <row r="156" spans="1:11" ht="12.75">
      <c r="A156" s="33">
        <v>3</v>
      </c>
      <c r="B156" s="33">
        <v>1</v>
      </c>
      <c r="C156" s="33">
        <v>3</v>
      </c>
      <c r="D156" s="31" t="s">
        <v>846</v>
      </c>
      <c r="E156" s="31" t="s">
        <v>847</v>
      </c>
      <c r="F156" s="31" t="s">
        <v>635</v>
      </c>
      <c r="G156" s="31" t="s">
        <v>639</v>
      </c>
      <c r="H156" s="69">
        <f>R39968003</f>
        <v>0</v>
      </c>
      <c r="I156" s="69">
        <f>R39968023+R39968043+R39968063</f>
        <v>0</v>
      </c>
      <c r="J156" s="31" t="s">
        <v>1103</v>
      </c>
      <c r="K156" s="31" t="s">
        <v>1038</v>
      </c>
    </row>
    <row r="157" spans="1:11" ht="12.75">
      <c r="A157" s="33">
        <v>3</v>
      </c>
      <c r="B157" s="33">
        <v>1</v>
      </c>
      <c r="C157" s="33">
        <v>3</v>
      </c>
      <c r="D157" s="31" t="s">
        <v>846</v>
      </c>
      <c r="E157" s="31" t="s">
        <v>847</v>
      </c>
      <c r="F157" s="31" t="s">
        <v>643</v>
      </c>
      <c r="G157" s="31" t="s">
        <v>645</v>
      </c>
      <c r="H157" s="69">
        <f>R39968081</f>
        <v>0</v>
      </c>
      <c r="I157" s="69">
        <f>R39968101+R39968121</f>
        <v>0</v>
      </c>
      <c r="J157" s="31" t="s">
        <v>1104</v>
      </c>
      <c r="K157" s="31" t="s">
        <v>1049</v>
      </c>
    </row>
    <row r="158" spans="1:11" ht="12.75">
      <c r="A158" s="33">
        <v>3</v>
      </c>
      <c r="B158" s="33">
        <v>1</v>
      </c>
      <c r="C158" s="33">
        <v>3</v>
      </c>
      <c r="D158" s="31" t="s">
        <v>846</v>
      </c>
      <c r="E158" s="31" t="s">
        <v>847</v>
      </c>
      <c r="F158" s="31" t="s">
        <v>643</v>
      </c>
      <c r="G158" s="31" t="s">
        <v>645</v>
      </c>
      <c r="H158" s="69">
        <f>R39968082</f>
        <v>0</v>
      </c>
      <c r="I158" s="69">
        <f>R39968102+R39968122</f>
        <v>0</v>
      </c>
      <c r="J158" s="31" t="s">
        <v>1105</v>
      </c>
      <c r="K158" s="31" t="s">
        <v>1050</v>
      </c>
    </row>
    <row r="159" spans="1:11" ht="12.75">
      <c r="A159" s="33">
        <v>3</v>
      </c>
      <c r="B159" s="33">
        <v>1</v>
      </c>
      <c r="C159" s="33">
        <v>3</v>
      </c>
      <c r="D159" s="31" t="s">
        <v>846</v>
      </c>
      <c r="E159" s="31" t="s">
        <v>847</v>
      </c>
      <c r="F159" s="31" t="s">
        <v>643</v>
      </c>
      <c r="G159" s="31" t="s">
        <v>645</v>
      </c>
      <c r="H159" s="69">
        <f>R39968083</f>
        <v>0</v>
      </c>
      <c r="I159" s="69">
        <f>R39968103+R39968123</f>
        <v>0</v>
      </c>
      <c r="J159" s="31" t="s">
        <v>1106</v>
      </c>
      <c r="K159" s="31" t="s">
        <v>1051</v>
      </c>
    </row>
    <row r="160" spans="1:11" ht="12.75">
      <c r="A160" s="33">
        <v>3</v>
      </c>
      <c r="B160" s="33">
        <v>1</v>
      </c>
      <c r="C160" s="33">
        <v>3</v>
      </c>
      <c r="D160" s="31" t="s">
        <v>846</v>
      </c>
      <c r="E160" s="31" t="s">
        <v>847</v>
      </c>
      <c r="F160" s="31" t="s">
        <v>653</v>
      </c>
      <c r="G160" s="31" t="s">
        <v>653</v>
      </c>
      <c r="H160" s="69">
        <f>R39968161</f>
        <v>0</v>
      </c>
      <c r="I160" s="69">
        <f>R39968181</f>
        <v>0</v>
      </c>
      <c r="J160" s="31" t="s">
        <v>1107</v>
      </c>
      <c r="K160" s="31" t="s">
        <v>1070</v>
      </c>
    </row>
    <row r="161" spans="1:11" ht="12.75">
      <c r="A161" s="33">
        <v>3</v>
      </c>
      <c r="B161" s="33">
        <v>1</v>
      </c>
      <c r="C161" s="33">
        <v>3</v>
      </c>
      <c r="D161" s="31" t="s">
        <v>846</v>
      </c>
      <c r="E161" s="31" t="s">
        <v>847</v>
      </c>
      <c r="F161" s="31" t="s">
        <v>653</v>
      </c>
      <c r="G161" s="31" t="s">
        <v>653</v>
      </c>
      <c r="H161" s="69">
        <f>R39968162</f>
        <v>0</v>
      </c>
      <c r="I161" s="69">
        <f>R39968182</f>
        <v>0</v>
      </c>
      <c r="J161" s="31" t="s">
        <v>1108</v>
      </c>
      <c r="K161" s="31" t="s">
        <v>1071</v>
      </c>
    </row>
    <row r="162" spans="1:11" ht="12.75">
      <c r="A162" s="33">
        <v>3</v>
      </c>
      <c r="B162" s="33">
        <v>1</v>
      </c>
      <c r="C162" s="33">
        <v>3</v>
      </c>
      <c r="D162" s="31" t="s">
        <v>846</v>
      </c>
      <c r="E162" s="31" t="s">
        <v>847</v>
      </c>
      <c r="F162" s="31" t="s">
        <v>653</v>
      </c>
      <c r="G162" s="31" t="s">
        <v>653</v>
      </c>
      <c r="H162" s="69">
        <f>R39968163</f>
        <v>0</v>
      </c>
      <c r="I162" s="69">
        <f>R39968183</f>
        <v>0</v>
      </c>
      <c r="J162" s="31" t="s">
        <v>1109</v>
      </c>
      <c r="K162" s="31" t="s">
        <v>1072</v>
      </c>
    </row>
    <row r="163" spans="1:11" ht="12.75">
      <c r="A163" s="33">
        <v>3</v>
      </c>
      <c r="B163" s="33">
        <v>1</v>
      </c>
      <c r="C163" s="33">
        <v>3</v>
      </c>
      <c r="D163" s="31" t="s">
        <v>846</v>
      </c>
      <c r="E163" s="31" t="s">
        <v>847</v>
      </c>
      <c r="F163" s="31" t="s">
        <v>657</v>
      </c>
      <c r="G163" s="31" t="s">
        <v>669</v>
      </c>
      <c r="H163" s="69">
        <f>R39968201</f>
        <v>0</v>
      </c>
      <c r="I163" s="69">
        <f>R39968221+R39968241+R39968261+R39968281+R39968301+R39968321+R39968341</f>
        <v>0</v>
      </c>
      <c r="J163" s="31" t="s">
        <v>1110</v>
      </c>
      <c r="K163" s="31" t="s">
        <v>1079</v>
      </c>
    </row>
    <row r="164" spans="1:11" ht="12.75">
      <c r="A164" s="33">
        <v>3</v>
      </c>
      <c r="B164" s="33">
        <v>1</v>
      </c>
      <c r="C164" s="33">
        <v>3</v>
      </c>
      <c r="D164" s="31" t="s">
        <v>846</v>
      </c>
      <c r="E164" s="31" t="s">
        <v>847</v>
      </c>
      <c r="F164" s="31" t="s">
        <v>657</v>
      </c>
      <c r="G164" s="31" t="s">
        <v>669</v>
      </c>
      <c r="H164" s="69">
        <f>R39968202</f>
        <v>0</v>
      </c>
      <c r="I164" s="69">
        <f>R39968222+R39968242+R39968262+R39968282+R39968302+R39968322+R39968342</f>
        <v>0</v>
      </c>
      <c r="J164" s="31" t="s">
        <v>1111</v>
      </c>
      <c r="K164" s="31" t="s">
        <v>1080</v>
      </c>
    </row>
    <row r="165" spans="1:11" ht="12.75">
      <c r="A165" s="33">
        <v>3</v>
      </c>
      <c r="B165" s="33">
        <v>1</v>
      </c>
      <c r="C165" s="33">
        <v>3</v>
      </c>
      <c r="D165" s="31" t="s">
        <v>846</v>
      </c>
      <c r="E165" s="31" t="s">
        <v>847</v>
      </c>
      <c r="F165" s="31" t="s">
        <v>657</v>
      </c>
      <c r="G165" s="31" t="s">
        <v>669</v>
      </c>
      <c r="H165" s="69">
        <f>R39968203</f>
        <v>0</v>
      </c>
      <c r="I165" s="69">
        <f>R39968223+R39968243+R39968263+R39968283+R39968303+R39968323+R39968343</f>
        <v>0</v>
      </c>
      <c r="J165" s="31" t="s">
        <v>1112</v>
      </c>
      <c r="K165" s="31" t="s">
        <v>1081</v>
      </c>
    </row>
    <row r="166" spans="1:11" ht="12.75">
      <c r="A166" s="33">
        <v>3</v>
      </c>
      <c r="B166" s="33">
        <v>1</v>
      </c>
      <c r="C166" s="33">
        <v>3</v>
      </c>
      <c r="D166" s="31" t="s">
        <v>846</v>
      </c>
      <c r="E166" s="31" t="s">
        <v>847</v>
      </c>
      <c r="F166" s="31" t="s">
        <v>671</v>
      </c>
      <c r="G166" s="31" t="s">
        <v>671</v>
      </c>
      <c r="H166" s="69">
        <f>R39968341</f>
        <v>0</v>
      </c>
      <c r="I166" s="69">
        <f>R39968361</f>
        <v>0</v>
      </c>
      <c r="J166" s="31" t="s">
        <v>1113</v>
      </c>
      <c r="K166" s="31" t="s">
        <v>1114</v>
      </c>
    </row>
    <row r="167" spans="1:11" ht="12.75">
      <c r="A167" s="33">
        <v>3</v>
      </c>
      <c r="B167" s="33">
        <v>1</v>
      </c>
      <c r="C167" s="33">
        <v>3</v>
      </c>
      <c r="D167" s="31" t="s">
        <v>846</v>
      </c>
      <c r="E167" s="31" t="s">
        <v>847</v>
      </c>
      <c r="F167" s="31" t="s">
        <v>671</v>
      </c>
      <c r="G167" s="31" t="s">
        <v>671</v>
      </c>
      <c r="H167" s="69">
        <f>R39968342</f>
        <v>0</v>
      </c>
      <c r="I167" s="69">
        <f>R39968362</f>
        <v>0</v>
      </c>
      <c r="J167" s="31" t="s">
        <v>1115</v>
      </c>
      <c r="K167" s="31" t="s">
        <v>1116</v>
      </c>
    </row>
    <row r="168" spans="1:11" ht="12.75">
      <c r="A168" s="33">
        <v>3</v>
      </c>
      <c r="B168" s="33">
        <v>1</v>
      </c>
      <c r="C168" s="33">
        <v>3</v>
      </c>
      <c r="D168" s="31" t="s">
        <v>846</v>
      </c>
      <c r="E168" s="31" t="s">
        <v>847</v>
      </c>
      <c r="F168" s="31" t="s">
        <v>671</v>
      </c>
      <c r="G168" s="31" t="s">
        <v>671</v>
      </c>
      <c r="H168" s="69">
        <f>R39968343</f>
        <v>0</v>
      </c>
      <c r="I168" s="69">
        <f>R39968363</f>
        <v>0</v>
      </c>
      <c r="J168" s="31" t="s">
        <v>1117</v>
      </c>
      <c r="K168" s="31" t="s">
        <v>1118</v>
      </c>
    </row>
    <row r="169" spans="1:11" ht="12.75">
      <c r="A169" s="33">
        <v>3</v>
      </c>
      <c r="B169" s="33">
        <v>1</v>
      </c>
      <c r="C169" s="33">
        <v>3</v>
      </c>
      <c r="D169" s="31" t="s">
        <v>846</v>
      </c>
      <c r="E169" s="31" t="s">
        <v>847</v>
      </c>
      <c r="F169" s="31" t="s">
        <v>677</v>
      </c>
      <c r="G169" s="31" t="s">
        <v>685</v>
      </c>
      <c r="H169" s="69">
        <f>R39968401</f>
        <v>0</v>
      </c>
      <c r="I169" s="69">
        <f>R39968421+R39968441+R39968461+R39968481+R39968501</f>
        <v>0</v>
      </c>
      <c r="J169" s="31" t="s">
        <v>1119</v>
      </c>
      <c r="K169" s="31" t="s">
        <v>1094</v>
      </c>
    </row>
    <row r="170" spans="1:11" ht="12.75">
      <c r="A170" s="33">
        <v>3</v>
      </c>
      <c r="B170" s="33">
        <v>1</v>
      </c>
      <c r="C170" s="33">
        <v>3</v>
      </c>
      <c r="D170" s="31" t="s">
        <v>846</v>
      </c>
      <c r="E170" s="31" t="s">
        <v>847</v>
      </c>
      <c r="F170" s="31" t="s">
        <v>677</v>
      </c>
      <c r="G170" s="31" t="s">
        <v>685</v>
      </c>
      <c r="H170" s="69">
        <f>R39968402</f>
        <v>0</v>
      </c>
      <c r="I170" s="69">
        <f>R39968422+R39968442+R39968462+R39968482+R39968502</f>
        <v>0</v>
      </c>
      <c r="J170" s="31" t="s">
        <v>1120</v>
      </c>
      <c r="K170" s="31" t="s">
        <v>1095</v>
      </c>
    </row>
    <row r="171" spans="1:11" ht="12.75">
      <c r="A171" s="33">
        <v>3</v>
      </c>
      <c r="B171" s="33">
        <v>1</v>
      </c>
      <c r="C171" s="33">
        <v>3</v>
      </c>
      <c r="D171" s="31" t="s">
        <v>846</v>
      </c>
      <c r="E171" s="31" t="s">
        <v>847</v>
      </c>
      <c r="F171" s="31" t="s">
        <v>677</v>
      </c>
      <c r="G171" s="31" t="s">
        <v>685</v>
      </c>
      <c r="H171" s="69">
        <f>R39968403</f>
        <v>0</v>
      </c>
      <c r="I171" s="69">
        <f>R39968423+R39968443+R39968463+R39968483+R39968503</f>
        <v>0</v>
      </c>
      <c r="J171" s="31" t="s">
        <v>1121</v>
      </c>
      <c r="K171" s="31" t="s">
        <v>1096</v>
      </c>
    </row>
    <row r="172" spans="1:11" ht="12.75">
      <c r="A172" s="33">
        <v>3</v>
      </c>
      <c r="B172" s="33">
        <v>1</v>
      </c>
      <c r="C172" s="33">
        <v>2</v>
      </c>
      <c r="D172" s="31" t="s">
        <v>846</v>
      </c>
      <c r="E172" s="31" t="s">
        <v>847</v>
      </c>
      <c r="F172" s="31" t="s">
        <v>692</v>
      </c>
      <c r="G172" s="31" t="s">
        <v>694</v>
      </c>
      <c r="H172" s="69">
        <f>R39971501</f>
        <v>0</v>
      </c>
      <c r="I172" s="69">
        <f>R39971511+R39971521</f>
        <v>0</v>
      </c>
      <c r="J172" s="31" t="s">
        <v>1122</v>
      </c>
      <c r="K172" s="31" t="s">
        <v>1123</v>
      </c>
    </row>
    <row r="173" spans="1:11" ht="12.75">
      <c r="A173" s="33">
        <v>3</v>
      </c>
      <c r="B173" s="33">
        <v>1</v>
      </c>
      <c r="C173" s="33">
        <v>2</v>
      </c>
      <c r="D173" s="31" t="s">
        <v>846</v>
      </c>
      <c r="E173" s="31" t="s">
        <v>847</v>
      </c>
      <c r="F173" s="31" t="s">
        <v>692</v>
      </c>
      <c r="G173" s="31" t="s">
        <v>694</v>
      </c>
      <c r="H173" s="69">
        <f>R39971502</f>
        <v>0</v>
      </c>
      <c r="I173" s="69">
        <f>R39971512+R39971522</f>
        <v>0</v>
      </c>
      <c r="J173" s="31" t="s">
        <v>1124</v>
      </c>
      <c r="K173" s="31" t="s">
        <v>1125</v>
      </c>
    </row>
    <row r="174" spans="1:11" ht="12.75">
      <c r="A174" s="33">
        <v>3</v>
      </c>
      <c r="B174" s="33">
        <v>1</v>
      </c>
      <c r="C174" s="33">
        <v>2</v>
      </c>
      <c r="D174" s="31" t="s">
        <v>846</v>
      </c>
      <c r="E174" s="31" t="s">
        <v>847</v>
      </c>
      <c r="F174" s="31" t="s">
        <v>698</v>
      </c>
      <c r="G174" s="31" t="s">
        <v>698</v>
      </c>
      <c r="H174" s="69">
        <f>R39971601</f>
        <v>0</v>
      </c>
      <c r="I174" s="69">
        <f>R39971651</f>
        <v>0</v>
      </c>
      <c r="J174" s="31" t="s">
        <v>1126</v>
      </c>
      <c r="K174" s="31" t="s">
        <v>1127</v>
      </c>
    </row>
    <row r="175" spans="1:11" ht="12.75">
      <c r="A175" s="33">
        <v>3</v>
      </c>
      <c r="B175" s="33">
        <v>1</v>
      </c>
      <c r="C175" s="33">
        <v>2</v>
      </c>
      <c r="D175" s="31" t="s">
        <v>846</v>
      </c>
      <c r="E175" s="31" t="s">
        <v>847</v>
      </c>
      <c r="F175" s="31" t="s">
        <v>698</v>
      </c>
      <c r="G175" s="31" t="s">
        <v>698</v>
      </c>
      <c r="H175" s="69">
        <f>R39971602</f>
        <v>0</v>
      </c>
      <c r="I175" s="69">
        <f>R39971652</f>
        <v>0</v>
      </c>
      <c r="J175" s="31" t="s">
        <v>1128</v>
      </c>
      <c r="K175" s="31" t="s">
        <v>1129</v>
      </c>
    </row>
    <row r="176" spans="1:11" ht="12.75">
      <c r="A176" s="33">
        <v>3</v>
      </c>
      <c r="B176" s="33">
        <v>1</v>
      </c>
      <c r="C176" s="33">
        <v>2</v>
      </c>
      <c r="D176" s="31" t="s">
        <v>846</v>
      </c>
      <c r="E176" s="31" t="s">
        <v>847</v>
      </c>
      <c r="F176" s="31" t="s">
        <v>702</v>
      </c>
      <c r="G176" s="31" t="s">
        <v>702</v>
      </c>
      <c r="H176" s="69">
        <f>R39971701</f>
        <v>0</v>
      </c>
      <c r="I176" s="69">
        <f>R39971751</f>
        <v>0</v>
      </c>
      <c r="J176" s="31" t="s">
        <v>1130</v>
      </c>
      <c r="K176" s="31" t="s">
        <v>1131</v>
      </c>
    </row>
    <row r="177" spans="1:11" ht="12.75">
      <c r="A177" s="33">
        <v>3</v>
      </c>
      <c r="B177" s="33">
        <v>1</v>
      </c>
      <c r="C177" s="33">
        <v>2</v>
      </c>
      <c r="D177" s="31" t="s">
        <v>846</v>
      </c>
      <c r="E177" s="31" t="s">
        <v>847</v>
      </c>
      <c r="F177" s="31" t="s">
        <v>702</v>
      </c>
      <c r="G177" s="31" t="s">
        <v>702</v>
      </c>
      <c r="H177" s="69">
        <f>R39971702</f>
        <v>0</v>
      </c>
      <c r="I177" s="69">
        <f>R39971752</f>
        <v>0</v>
      </c>
      <c r="J177" s="31" t="s">
        <v>1132</v>
      </c>
      <c r="K177" s="31" t="s">
        <v>1133</v>
      </c>
    </row>
    <row r="178" spans="1:11" ht="12.75">
      <c r="A178" s="33">
        <v>3</v>
      </c>
      <c r="B178" s="33">
        <v>1</v>
      </c>
      <c r="C178" s="33">
        <v>2</v>
      </c>
      <c r="D178" s="31" t="s">
        <v>846</v>
      </c>
      <c r="E178" s="31" t="s">
        <v>847</v>
      </c>
      <c r="F178" s="31" t="s">
        <v>704</v>
      </c>
      <c r="G178" s="31" t="s">
        <v>704</v>
      </c>
      <c r="H178" s="69">
        <f>R39971751</f>
        <v>0</v>
      </c>
      <c r="I178" s="69">
        <f>R39971761</f>
        <v>0</v>
      </c>
      <c r="J178" s="31" t="s">
        <v>1134</v>
      </c>
      <c r="K178" s="31" t="s">
        <v>1130</v>
      </c>
    </row>
    <row r="179" spans="1:11" ht="12.75">
      <c r="A179" s="33">
        <v>3</v>
      </c>
      <c r="B179" s="33">
        <v>1</v>
      </c>
      <c r="C179" s="33">
        <v>2</v>
      </c>
      <c r="D179" s="31" t="s">
        <v>846</v>
      </c>
      <c r="E179" s="31" t="s">
        <v>847</v>
      </c>
      <c r="F179" s="31" t="s">
        <v>704</v>
      </c>
      <c r="G179" s="31" t="s">
        <v>704</v>
      </c>
      <c r="H179" s="69">
        <f>R39971752</f>
        <v>0</v>
      </c>
      <c r="I179" s="69">
        <f>R39971762</f>
        <v>0</v>
      </c>
      <c r="J179" s="31" t="s">
        <v>1135</v>
      </c>
      <c r="K179" s="31" t="s">
        <v>1132</v>
      </c>
    </row>
    <row r="180" spans="1:11" ht="12.75">
      <c r="A180" s="33">
        <v>3</v>
      </c>
      <c r="B180" s="33">
        <v>1</v>
      </c>
      <c r="C180" s="33">
        <v>2</v>
      </c>
      <c r="D180" s="31" t="s">
        <v>846</v>
      </c>
      <c r="E180" s="31" t="s">
        <v>847</v>
      </c>
      <c r="F180" s="31" t="s">
        <v>710</v>
      </c>
      <c r="G180" s="31" t="s">
        <v>710</v>
      </c>
      <c r="H180" s="69">
        <f>R39971801</f>
        <v>0</v>
      </c>
      <c r="I180" s="69">
        <f>R39971811</f>
        <v>0</v>
      </c>
      <c r="J180" s="31" t="s">
        <v>1136</v>
      </c>
      <c r="K180" s="31" t="s">
        <v>1137</v>
      </c>
    </row>
    <row r="181" spans="1:11" ht="12.75">
      <c r="A181" s="33">
        <v>3</v>
      </c>
      <c r="B181" s="33">
        <v>1</v>
      </c>
      <c r="C181" s="33">
        <v>2</v>
      </c>
      <c r="D181" s="31" t="s">
        <v>846</v>
      </c>
      <c r="E181" s="31" t="s">
        <v>847</v>
      </c>
      <c r="F181" s="31" t="s">
        <v>710</v>
      </c>
      <c r="G181" s="31" t="s">
        <v>710</v>
      </c>
      <c r="H181" s="69">
        <f>R39971802</f>
        <v>0</v>
      </c>
      <c r="I181" s="69">
        <f>R39971812</f>
        <v>0</v>
      </c>
      <c r="J181" s="31" t="s">
        <v>1138</v>
      </c>
      <c r="K181" s="31" t="s">
        <v>1139</v>
      </c>
    </row>
    <row r="182" spans="1:11" ht="12.75">
      <c r="A182" s="33">
        <v>3</v>
      </c>
      <c r="B182" s="33">
        <v>1</v>
      </c>
      <c r="C182" s="33">
        <v>2</v>
      </c>
      <c r="D182" s="31" t="s">
        <v>846</v>
      </c>
      <c r="E182" s="31" t="s">
        <v>847</v>
      </c>
      <c r="F182" s="31" t="s">
        <v>715</v>
      </c>
      <c r="G182" s="31" t="s">
        <v>715</v>
      </c>
      <c r="H182" s="69">
        <f>R39971821</f>
        <v>0</v>
      </c>
      <c r="I182" s="69">
        <f>R39971831</f>
        <v>0</v>
      </c>
      <c r="J182" s="31" t="s">
        <v>1140</v>
      </c>
      <c r="K182" s="31" t="s">
        <v>1141</v>
      </c>
    </row>
    <row r="183" spans="1:11" ht="12.75">
      <c r="A183" s="33">
        <v>3</v>
      </c>
      <c r="B183" s="33">
        <v>1</v>
      </c>
      <c r="C183" s="33">
        <v>2</v>
      </c>
      <c r="D183" s="31" t="s">
        <v>846</v>
      </c>
      <c r="E183" s="31" t="s">
        <v>847</v>
      </c>
      <c r="F183" s="31" t="s">
        <v>715</v>
      </c>
      <c r="G183" s="31" t="s">
        <v>715</v>
      </c>
      <c r="H183" s="69">
        <f>R39971822</f>
        <v>0</v>
      </c>
      <c r="I183" s="69">
        <f>R39971832</f>
        <v>0</v>
      </c>
      <c r="J183" s="31" t="s">
        <v>1142</v>
      </c>
      <c r="K183" s="31" t="s">
        <v>1143</v>
      </c>
    </row>
    <row r="184" spans="1:11" ht="12.75">
      <c r="A184" s="33">
        <v>3</v>
      </c>
      <c r="B184" s="33">
        <v>1</v>
      </c>
      <c r="C184" s="33">
        <v>2</v>
      </c>
      <c r="D184" s="31" t="s">
        <v>846</v>
      </c>
      <c r="E184" s="31" t="s">
        <v>847</v>
      </c>
      <c r="F184" s="31" t="s">
        <v>731</v>
      </c>
      <c r="G184" s="31" t="s">
        <v>731</v>
      </c>
      <c r="H184" s="69">
        <f>R39972001</f>
        <v>0</v>
      </c>
      <c r="I184" s="69">
        <f>R39972011</f>
        <v>0</v>
      </c>
      <c r="J184" s="31" t="s">
        <v>1144</v>
      </c>
      <c r="K184" s="31" t="s">
        <v>1145</v>
      </c>
    </row>
    <row r="185" spans="1:11" ht="12.75">
      <c r="A185" s="33">
        <v>3</v>
      </c>
      <c r="B185" s="33">
        <v>1</v>
      </c>
      <c r="C185" s="33">
        <v>2</v>
      </c>
      <c r="D185" s="31" t="s">
        <v>846</v>
      </c>
      <c r="E185" s="31" t="s">
        <v>847</v>
      </c>
      <c r="F185" s="31" t="s">
        <v>731</v>
      </c>
      <c r="G185" s="31" t="s">
        <v>731</v>
      </c>
      <c r="H185" s="69">
        <f>R39972002</f>
        <v>0</v>
      </c>
      <c r="I185" s="69">
        <f>R39972012</f>
        <v>0</v>
      </c>
      <c r="J185" s="31" t="s">
        <v>1146</v>
      </c>
      <c r="K185" s="31" t="s">
        <v>1147</v>
      </c>
    </row>
    <row r="186" spans="1:11" ht="12.75">
      <c r="A186" s="33">
        <v>3</v>
      </c>
      <c r="B186" s="33">
        <v>1</v>
      </c>
      <c r="C186" s="33">
        <v>2</v>
      </c>
      <c r="D186" s="31" t="s">
        <v>846</v>
      </c>
      <c r="E186" s="31" t="s">
        <v>847</v>
      </c>
      <c r="F186" s="31" t="s">
        <v>733</v>
      </c>
      <c r="G186" s="31" t="s">
        <v>733</v>
      </c>
      <c r="H186" s="69">
        <f>R39972001</f>
        <v>0</v>
      </c>
      <c r="I186" s="69">
        <f>R39972021</f>
        <v>0</v>
      </c>
      <c r="J186" s="31" t="s">
        <v>1148</v>
      </c>
      <c r="K186" s="31" t="s">
        <v>1145</v>
      </c>
    </row>
    <row r="187" spans="1:11" ht="12.75">
      <c r="A187" s="33">
        <v>3</v>
      </c>
      <c r="B187" s="33">
        <v>1</v>
      </c>
      <c r="C187" s="33">
        <v>2</v>
      </c>
      <c r="D187" s="31" t="s">
        <v>846</v>
      </c>
      <c r="E187" s="31" t="s">
        <v>847</v>
      </c>
      <c r="F187" s="31" t="s">
        <v>733</v>
      </c>
      <c r="G187" s="31" t="s">
        <v>733</v>
      </c>
      <c r="H187" s="69">
        <f>R39972002</f>
        <v>0</v>
      </c>
      <c r="I187" s="69">
        <f>R39972022</f>
        <v>0</v>
      </c>
      <c r="J187" s="31" t="s">
        <v>1149</v>
      </c>
      <c r="K187" s="31" t="s">
        <v>1147</v>
      </c>
    </row>
    <row r="188" spans="1:11" ht="12.75">
      <c r="A188" s="33">
        <v>3</v>
      </c>
      <c r="B188" s="33">
        <v>1</v>
      </c>
      <c r="C188" s="33">
        <v>2</v>
      </c>
      <c r="D188" s="31" t="s">
        <v>846</v>
      </c>
      <c r="E188" s="31" t="s">
        <v>847</v>
      </c>
      <c r="F188" s="31" t="s">
        <v>738</v>
      </c>
      <c r="G188" s="31" t="s">
        <v>738</v>
      </c>
      <c r="H188" s="69">
        <f>R39972051</f>
        <v>0</v>
      </c>
      <c r="I188" s="69">
        <f>R39972061</f>
        <v>0</v>
      </c>
      <c r="J188" s="31" t="s">
        <v>1150</v>
      </c>
      <c r="K188" s="31" t="s">
        <v>1151</v>
      </c>
    </row>
    <row r="189" spans="1:11" ht="12.75">
      <c r="A189" s="33">
        <v>3</v>
      </c>
      <c r="B189" s="33">
        <v>1</v>
      </c>
      <c r="C189" s="33">
        <v>2</v>
      </c>
      <c r="D189" s="31" t="s">
        <v>846</v>
      </c>
      <c r="E189" s="31" t="s">
        <v>847</v>
      </c>
      <c r="F189" s="31" t="s">
        <v>738</v>
      </c>
      <c r="G189" s="31" t="s">
        <v>738</v>
      </c>
      <c r="H189" s="69">
        <f>R39972052</f>
        <v>0</v>
      </c>
      <c r="I189" s="69">
        <f>R39972062</f>
        <v>0</v>
      </c>
      <c r="J189" s="31" t="s">
        <v>1152</v>
      </c>
      <c r="K189" s="31" t="s">
        <v>1153</v>
      </c>
    </row>
    <row r="190" spans="1:11" ht="12.75">
      <c r="A190" s="33">
        <v>3</v>
      </c>
      <c r="B190" s="33">
        <v>1</v>
      </c>
      <c r="C190" s="33">
        <v>2</v>
      </c>
      <c r="D190" s="31" t="s">
        <v>846</v>
      </c>
      <c r="E190" s="31" t="s">
        <v>847</v>
      </c>
      <c r="F190" s="31" t="s">
        <v>740</v>
      </c>
      <c r="G190" s="31" t="s">
        <v>740</v>
      </c>
      <c r="H190" s="69">
        <f>R39972051</f>
        <v>0</v>
      </c>
      <c r="I190" s="69">
        <f>R39972071</f>
        <v>0</v>
      </c>
      <c r="J190" s="31" t="s">
        <v>1154</v>
      </c>
      <c r="K190" s="31" t="s">
        <v>1151</v>
      </c>
    </row>
    <row r="191" spans="1:11" ht="12.75">
      <c r="A191" s="33">
        <v>3</v>
      </c>
      <c r="B191" s="33">
        <v>1</v>
      </c>
      <c r="C191" s="33">
        <v>2</v>
      </c>
      <c r="D191" s="31" t="s">
        <v>846</v>
      </c>
      <c r="E191" s="31" t="s">
        <v>847</v>
      </c>
      <c r="F191" s="31" t="s">
        <v>740</v>
      </c>
      <c r="G191" s="31" t="s">
        <v>740</v>
      </c>
      <c r="H191" s="69">
        <f>R39972052</f>
        <v>0</v>
      </c>
      <c r="I191" s="69">
        <f>R39972072</f>
        <v>0</v>
      </c>
      <c r="J191" s="31" t="s">
        <v>1155</v>
      </c>
      <c r="K191" s="31" t="s">
        <v>1153</v>
      </c>
    </row>
    <row r="192" spans="1:11" ht="12.75">
      <c r="A192" s="33">
        <v>3</v>
      </c>
      <c r="B192" s="33">
        <v>1</v>
      </c>
      <c r="C192" s="33">
        <v>3</v>
      </c>
      <c r="D192" s="31" t="s">
        <v>846</v>
      </c>
      <c r="E192" s="31" t="s">
        <v>847</v>
      </c>
      <c r="F192" s="31" t="s">
        <v>744</v>
      </c>
      <c r="G192" s="31" t="s">
        <v>744</v>
      </c>
      <c r="H192" s="69">
        <f>R39972101</f>
        <v>0</v>
      </c>
      <c r="I192" s="69">
        <f>R39972111</f>
        <v>0</v>
      </c>
      <c r="J192" s="31" t="s">
        <v>1156</v>
      </c>
      <c r="K192" s="31" t="s">
        <v>1157</v>
      </c>
    </row>
    <row r="193" spans="1:11" ht="12.75">
      <c r="A193" s="33">
        <v>3</v>
      </c>
      <c r="B193" s="33">
        <v>1</v>
      </c>
      <c r="C193" s="33">
        <v>3</v>
      </c>
      <c r="D193" s="31" t="s">
        <v>846</v>
      </c>
      <c r="E193" s="31" t="s">
        <v>847</v>
      </c>
      <c r="F193" s="31" t="s">
        <v>744</v>
      </c>
      <c r="G193" s="31" t="s">
        <v>744</v>
      </c>
      <c r="H193" s="69">
        <f>R39972102</f>
        <v>0</v>
      </c>
      <c r="I193" s="69">
        <f>R39972112</f>
        <v>0</v>
      </c>
      <c r="J193" s="31" t="s">
        <v>1158</v>
      </c>
      <c r="K193" s="31" t="s">
        <v>1159</v>
      </c>
    </row>
    <row r="194" spans="1:11" ht="12.75">
      <c r="A194" s="33">
        <v>3</v>
      </c>
      <c r="B194" s="33">
        <v>1</v>
      </c>
      <c r="C194" s="33">
        <v>3</v>
      </c>
      <c r="D194" s="31" t="s">
        <v>846</v>
      </c>
      <c r="E194" s="31" t="s">
        <v>847</v>
      </c>
      <c r="F194" s="31" t="s">
        <v>744</v>
      </c>
      <c r="G194" s="31" t="s">
        <v>744</v>
      </c>
      <c r="H194" s="69">
        <f>R39972103</f>
        <v>0</v>
      </c>
      <c r="I194" s="69">
        <f>R39972113</f>
        <v>0</v>
      </c>
      <c r="J194" s="31" t="s">
        <v>1160</v>
      </c>
      <c r="K194" s="31" t="s">
        <v>1161</v>
      </c>
    </row>
    <row r="195" spans="1:11" ht="12.75">
      <c r="A195" s="33">
        <v>3</v>
      </c>
      <c r="B195" s="33">
        <v>1</v>
      </c>
      <c r="C195" s="33">
        <v>3</v>
      </c>
      <c r="D195" s="31" t="s">
        <v>846</v>
      </c>
      <c r="E195" s="31" t="s">
        <v>847</v>
      </c>
      <c r="F195" s="31" t="s">
        <v>748</v>
      </c>
      <c r="G195" s="31" t="s">
        <v>748</v>
      </c>
      <c r="H195" s="69">
        <f>R39972201</f>
        <v>0</v>
      </c>
      <c r="I195" s="69">
        <f>R39972211</f>
        <v>0</v>
      </c>
      <c r="J195" s="31" t="s">
        <v>1162</v>
      </c>
      <c r="K195" s="31" t="s">
        <v>1163</v>
      </c>
    </row>
    <row r="196" spans="1:11" ht="12.75">
      <c r="A196" s="33">
        <v>3</v>
      </c>
      <c r="B196" s="33">
        <v>1</v>
      </c>
      <c r="C196" s="33">
        <v>3</v>
      </c>
      <c r="D196" s="31" t="s">
        <v>846</v>
      </c>
      <c r="E196" s="31" t="s">
        <v>847</v>
      </c>
      <c r="F196" s="31" t="s">
        <v>748</v>
      </c>
      <c r="G196" s="31" t="s">
        <v>748</v>
      </c>
      <c r="H196" s="69">
        <f>R39972202</f>
        <v>0</v>
      </c>
      <c r="I196" s="69">
        <f>R39972212</f>
        <v>0</v>
      </c>
      <c r="J196" s="31" t="s">
        <v>1164</v>
      </c>
      <c r="K196" s="31" t="s">
        <v>1165</v>
      </c>
    </row>
    <row r="197" spans="1:11" ht="12.75">
      <c r="A197" s="33">
        <v>3</v>
      </c>
      <c r="B197" s="33">
        <v>1</v>
      </c>
      <c r="C197" s="33">
        <v>3</v>
      </c>
      <c r="D197" s="31" t="s">
        <v>846</v>
      </c>
      <c r="E197" s="31" t="s">
        <v>847</v>
      </c>
      <c r="F197" s="31" t="s">
        <v>748</v>
      </c>
      <c r="G197" s="31" t="s">
        <v>748</v>
      </c>
      <c r="H197" s="69">
        <f>R39972203</f>
        <v>0</v>
      </c>
      <c r="I197" s="69">
        <f>R39972213</f>
        <v>0</v>
      </c>
      <c r="J197" s="31" t="s">
        <v>1166</v>
      </c>
      <c r="K197" s="31" t="s">
        <v>1167</v>
      </c>
    </row>
    <row r="198" spans="1:11" ht="12.75">
      <c r="A198" s="33">
        <v>3</v>
      </c>
      <c r="B198" s="33">
        <v>1</v>
      </c>
      <c r="C198" s="33">
        <v>3</v>
      </c>
      <c r="D198" s="31" t="s">
        <v>846</v>
      </c>
      <c r="E198" s="31" t="s">
        <v>847</v>
      </c>
      <c r="F198" s="31" t="s">
        <v>752</v>
      </c>
      <c r="G198" s="31" t="s">
        <v>752</v>
      </c>
      <c r="H198" s="69">
        <f>R39972251</f>
        <v>0</v>
      </c>
      <c r="I198" s="69">
        <f>R39972261</f>
        <v>0</v>
      </c>
      <c r="J198" s="31" t="s">
        <v>1168</v>
      </c>
      <c r="K198" s="31" t="s">
        <v>1169</v>
      </c>
    </row>
    <row r="199" spans="1:11" ht="12.75">
      <c r="A199" s="33">
        <v>3</v>
      </c>
      <c r="B199" s="33">
        <v>1</v>
      </c>
      <c r="C199" s="33">
        <v>3</v>
      </c>
      <c r="D199" s="31" t="s">
        <v>846</v>
      </c>
      <c r="E199" s="31" t="s">
        <v>847</v>
      </c>
      <c r="F199" s="31" t="s">
        <v>752</v>
      </c>
      <c r="G199" s="31" t="s">
        <v>752</v>
      </c>
      <c r="H199" s="69">
        <f>R39972252</f>
        <v>0</v>
      </c>
      <c r="I199" s="69">
        <f>R39972262</f>
        <v>0</v>
      </c>
      <c r="J199" s="31" t="s">
        <v>1170</v>
      </c>
      <c r="K199" s="31" t="s">
        <v>1171</v>
      </c>
    </row>
    <row r="200" spans="1:11" ht="12.75">
      <c r="A200" s="33">
        <v>3</v>
      </c>
      <c r="B200" s="33">
        <v>1</v>
      </c>
      <c r="C200" s="33">
        <v>3</v>
      </c>
      <c r="D200" s="31" t="s">
        <v>846</v>
      </c>
      <c r="E200" s="31" t="s">
        <v>847</v>
      </c>
      <c r="F200" s="31" t="s">
        <v>752</v>
      </c>
      <c r="G200" s="31" t="s">
        <v>752</v>
      </c>
      <c r="H200" s="69">
        <f>R39972253</f>
        <v>0</v>
      </c>
      <c r="I200" s="69">
        <f>R39972263</f>
        <v>0</v>
      </c>
      <c r="J200" s="31" t="s">
        <v>1172</v>
      </c>
      <c r="K200" s="31" t="s">
        <v>1173</v>
      </c>
    </row>
    <row r="201" spans="1:11" ht="12.75">
      <c r="A201" s="33">
        <v>3</v>
      </c>
      <c r="B201" s="33">
        <v>1</v>
      </c>
      <c r="C201" s="33">
        <v>3</v>
      </c>
      <c r="D201" s="31" t="s">
        <v>846</v>
      </c>
      <c r="E201" s="31" t="s">
        <v>847</v>
      </c>
      <c r="F201" s="31" t="s">
        <v>756</v>
      </c>
      <c r="G201" s="31" t="s">
        <v>756</v>
      </c>
      <c r="H201" s="69">
        <f>R39972301</f>
        <v>0</v>
      </c>
      <c r="I201" s="69">
        <f>R39972311</f>
        <v>0</v>
      </c>
      <c r="J201" s="31" t="s">
        <v>1174</v>
      </c>
      <c r="K201" s="31" t="s">
        <v>1175</v>
      </c>
    </row>
    <row r="202" spans="1:11" ht="12.75">
      <c r="A202" s="33">
        <v>3</v>
      </c>
      <c r="B202" s="33">
        <v>1</v>
      </c>
      <c r="C202" s="33">
        <v>3</v>
      </c>
      <c r="D202" s="31" t="s">
        <v>846</v>
      </c>
      <c r="E202" s="31" t="s">
        <v>847</v>
      </c>
      <c r="F202" s="31" t="s">
        <v>756</v>
      </c>
      <c r="G202" s="31" t="s">
        <v>756</v>
      </c>
      <c r="H202" s="69">
        <f>R39972302</f>
        <v>0</v>
      </c>
      <c r="I202" s="69">
        <f>R39972312</f>
        <v>0</v>
      </c>
      <c r="J202" s="31" t="s">
        <v>1176</v>
      </c>
      <c r="K202" s="31" t="s">
        <v>1177</v>
      </c>
    </row>
    <row r="203" spans="1:11" ht="12.75">
      <c r="A203" s="33">
        <v>3</v>
      </c>
      <c r="B203" s="33">
        <v>1</v>
      </c>
      <c r="C203" s="33">
        <v>3</v>
      </c>
      <c r="D203" s="31" t="s">
        <v>846</v>
      </c>
      <c r="E203" s="31" t="s">
        <v>847</v>
      </c>
      <c r="F203" s="31" t="s">
        <v>756</v>
      </c>
      <c r="G203" s="31" t="s">
        <v>756</v>
      </c>
      <c r="H203" s="69">
        <f>R39972303</f>
        <v>0</v>
      </c>
      <c r="I203" s="69">
        <f>R39972313</f>
        <v>0</v>
      </c>
      <c r="J203" s="31" t="s">
        <v>1178</v>
      </c>
      <c r="K203" s="31" t="s">
        <v>1179</v>
      </c>
    </row>
    <row r="204" spans="1:11" ht="12.75">
      <c r="A204" s="33">
        <v>3</v>
      </c>
      <c r="B204" s="33">
        <v>1</v>
      </c>
      <c r="C204" s="33">
        <v>2</v>
      </c>
      <c r="D204" s="31" t="s">
        <v>846</v>
      </c>
      <c r="E204" s="31" t="s">
        <v>847</v>
      </c>
      <c r="F204" s="31" t="s">
        <v>760</v>
      </c>
      <c r="G204" s="31" t="s">
        <v>766</v>
      </c>
      <c r="H204" s="69">
        <f>R39972401</f>
        <v>0</v>
      </c>
      <c r="I204" s="69">
        <f>R39972411+R39972431+R39972441</f>
        <v>0</v>
      </c>
      <c r="J204" s="31" t="s">
        <v>1180</v>
      </c>
      <c r="K204" s="31" t="s">
        <v>1181</v>
      </c>
    </row>
    <row r="205" spans="1:11" ht="12.75">
      <c r="A205" s="33">
        <v>3</v>
      </c>
      <c r="B205" s="33">
        <v>1</v>
      </c>
      <c r="C205" s="33">
        <v>2</v>
      </c>
      <c r="D205" s="31" t="s">
        <v>846</v>
      </c>
      <c r="E205" s="31" t="s">
        <v>847</v>
      </c>
      <c r="F205" s="31" t="s">
        <v>760</v>
      </c>
      <c r="G205" s="31" t="s">
        <v>766</v>
      </c>
      <c r="H205" s="69">
        <f>R39972402</f>
        <v>0</v>
      </c>
      <c r="I205" s="69">
        <f>R39972412+R39972432+R39972442</f>
        <v>0</v>
      </c>
      <c r="J205" s="31" t="s">
        <v>1182</v>
      </c>
      <c r="K205" s="31" t="s">
        <v>1183</v>
      </c>
    </row>
    <row r="206" spans="1:11" ht="12.75">
      <c r="A206" s="33">
        <v>3</v>
      </c>
      <c r="B206" s="33">
        <v>1</v>
      </c>
      <c r="C206" s="33">
        <v>2</v>
      </c>
      <c r="D206" s="31" t="s">
        <v>846</v>
      </c>
      <c r="E206" s="31" t="s">
        <v>847</v>
      </c>
      <c r="F206" s="31" t="s">
        <v>762</v>
      </c>
      <c r="G206" s="31" t="s">
        <v>762</v>
      </c>
      <c r="H206" s="69">
        <f>R39972411</f>
        <v>0</v>
      </c>
      <c r="I206" s="69">
        <f>R39972421</f>
        <v>0</v>
      </c>
      <c r="J206" s="31" t="s">
        <v>1184</v>
      </c>
      <c r="K206" s="31" t="s">
        <v>1185</v>
      </c>
    </row>
    <row r="207" spans="1:11" ht="12.75">
      <c r="A207" s="33">
        <v>3</v>
      </c>
      <c r="B207" s="33">
        <v>1</v>
      </c>
      <c r="C207" s="33">
        <v>2</v>
      </c>
      <c r="D207" s="31" t="s">
        <v>846</v>
      </c>
      <c r="E207" s="31" t="s">
        <v>847</v>
      </c>
      <c r="F207" s="31" t="s">
        <v>762</v>
      </c>
      <c r="G207" s="31" t="s">
        <v>762</v>
      </c>
      <c r="H207" s="69">
        <f>R39972412</f>
        <v>0</v>
      </c>
      <c r="I207" s="69">
        <f>R39972422</f>
        <v>0</v>
      </c>
      <c r="J207" s="31" t="s">
        <v>1186</v>
      </c>
      <c r="K207" s="31" t="s">
        <v>1187</v>
      </c>
    </row>
    <row r="208" spans="8:9" ht="12.75">
      <c r="H208" s="69"/>
      <c r="I208" s="6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wshIdent">
    <pageSetUpPr fitToPage="1"/>
  </sheetPr>
  <dimension ref="A1:T16"/>
  <sheetViews>
    <sheetView tabSelected="1" zoomScalePageLayoutView="0" workbookViewId="0" topLeftCell="A1">
      <selection activeCell="B1" sqref="B1"/>
    </sheetView>
  </sheetViews>
  <sheetFormatPr defaultColWidth="8.875" defaultRowHeight="12.75"/>
  <cols>
    <col min="1" max="1" width="21.875" style="1" customWidth="1"/>
    <col min="2" max="2" width="15.75390625" style="1" customWidth="1"/>
    <col min="3" max="3" width="12.875" style="1" customWidth="1"/>
    <col min="4" max="4" width="15.875" style="1" customWidth="1"/>
    <col min="5" max="5" width="17.25390625" style="1" customWidth="1"/>
    <col min="6" max="6" width="14.125" style="1" customWidth="1"/>
    <col min="7" max="7" width="8.875" style="1" customWidth="1"/>
    <col min="8" max="8" width="12.875" style="1" customWidth="1"/>
    <col min="9" max="20" width="3.00390625" style="1" bestFit="1" customWidth="1"/>
    <col min="21" max="16384" width="8.875" style="1" customWidth="1"/>
  </cols>
  <sheetData>
    <row r="1" spans="1:20" ht="18.75" customHeight="1" thickBot="1">
      <c r="A1" s="2" t="s">
        <v>32</v>
      </c>
      <c r="B1" s="25"/>
      <c r="C1" s="2" t="s">
        <v>183</v>
      </c>
      <c r="D1" s="29">
        <v>2019</v>
      </c>
      <c r="F1" s="1" t="s">
        <v>1249</v>
      </c>
      <c r="I1" s="21" t="s">
        <v>2</v>
      </c>
      <c r="J1" s="21" t="s">
        <v>5</v>
      </c>
      <c r="K1" s="21" t="s">
        <v>8</v>
      </c>
      <c r="L1" s="21" t="s">
        <v>11</v>
      </c>
      <c r="M1" s="21"/>
      <c r="N1" s="21"/>
      <c r="O1" s="21"/>
      <c r="P1" s="21"/>
      <c r="Q1" s="21"/>
      <c r="R1" s="21"/>
      <c r="S1" s="21"/>
      <c r="T1" s="21"/>
    </row>
    <row r="2" spans="1:9" ht="13.5" thickBot="1">
      <c r="A2" s="2" t="s">
        <v>180</v>
      </c>
      <c r="B2" s="7"/>
      <c r="C2" s="8"/>
      <c r="D2" s="8"/>
      <c r="E2" s="8"/>
      <c r="F2" s="9"/>
      <c r="I2" s="22"/>
    </row>
    <row r="3" spans="1:8" ht="13.5" thickBot="1">
      <c r="A3" s="2" t="s">
        <v>181</v>
      </c>
      <c r="B3" s="40"/>
      <c r="C3" s="41"/>
      <c r="D3" s="2" t="s">
        <v>184</v>
      </c>
      <c r="E3" s="40"/>
      <c r="F3" s="41"/>
      <c r="G3" s="30" t="s">
        <v>185</v>
      </c>
      <c r="H3" s="28"/>
    </row>
    <row r="4" spans="1:9" ht="13.5" thickBot="1">
      <c r="A4" s="2" t="s">
        <v>33</v>
      </c>
      <c r="B4" s="10"/>
      <c r="C4" s="38">
        <f ca="1">IF(ISNUMBER(MATCH(B4,CisOkrCisloList,0)),OFFSET(CisOkrNazov,MATCH(B4,CisOkrCisloList,0),0),"")</f>
      </c>
      <c r="D4" s="39"/>
      <c r="E4" s="26" t="s">
        <v>172</v>
      </c>
      <c r="F4" s="27"/>
      <c r="I4" s="22"/>
    </row>
    <row r="5" spans="1:9" ht="13.5" thickBot="1">
      <c r="A5" s="2" t="s">
        <v>171</v>
      </c>
      <c r="B5" s="42">
        <v>55</v>
      </c>
      <c r="C5" s="2" t="s">
        <v>174</v>
      </c>
      <c r="D5" s="10"/>
      <c r="E5" s="2" t="s">
        <v>177</v>
      </c>
      <c r="F5" s="10"/>
      <c r="I5" s="22"/>
    </row>
    <row r="6" spans="1:9" ht="13.5" thickBot="1">
      <c r="A6"/>
      <c r="B6" s="43"/>
      <c r="C6" s="2" t="s">
        <v>175</v>
      </c>
      <c r="D6" s="10"/>
      <c r="E6" s="2" t="s">
        <v>178</v>
      </c>
      <c r="F6" s="10"/>
      <c r="I6" s="22"/>
    </row>
    <row r="7" spans="1:9" ht="13.5" thickBot="1">
      <c r="A7" s="2" t="s">
        <v>173</v>
      </c>
      <c r="B7" s="10"/>
      <c r="C7" s="2" t="s">
        <v>176</v>
      </c>
      <c r="D7" s="10"/>
      <c r="E7" s="2" t="s">
        <v>179</v>
      </c>
      <c r="F7" s="10"/>
      <c r="I7" s="22"/>
    </row>
    <row r="8" spans="1:9" ht="12.75">
      <c r="A8"/>
      <c r="B8"/>
      <c r="I8" s="22"/>
    </row>
    <row r="9" ht="13.5" thickBot="1">
      <c r="I9" s="22"/>
    </row>
    <row r="10" spans="1:9" ht="13.5" thickBot="1">
      <c r="A10" s="2" t="s">
        <v>182</v>
      </c>
      <c r="B10" s="35"/>
      <c r="C10" s="36"/>
      <c r="D10" s="37"/>
      <c r="I10" s="22"/>
    </row>
    <row r="11" spans="1:9" ht="13.5" thickBot="1">
      <c r="A11" s="2" t="s">
        <v>170</v>
      </c>
      <c r="B11" s="35"/>
      <c r="C11" s="36"/>
      <c r="D11" s="37"/>
      <c r="I11" s="22"/>
    </row>
    <row r="12" ht="12.75">
      <c r="I12" s="22"/>
    </row>
    <row r="13" spans="1:9" ht="12.75">
      <c r="A13" s="11" t="s">
        <v>123</v>
      </c>
      <c r="B13" s="12"/>
      <c r="C13" s="13"/>
      <c r="D13" s="13"/>
      <c r="E13" s="13"/>
      <c r="F13" s="13"/>
      <c r="G13" s="14"/>
      <c r="I13" s="20"/>
    </row>
    <row r="14" spans="1:9" ht="12.75">
      <c r="A14" s="11" t="s">
        <v>124</v>
      </c>
      <c r="B14" s="12"/>
      <c r="C14" s="12"/>
      <c r="D14" s="12"/>
      <c r="E14" s="12"/>
      <c r="F14" s="12"/>
      <c r="G14" s="15"/>
      <c r="I14" s="20"/>
    </row>
    <row r="15" spans="1:7" ht="12.75">
      <c r="A15" s="16"/>
      <c r="B15" s="17"/>
      <c r="C15" s="17"/>
      <c r="D15" s="17"/>
      <c r="E15" s="17"/>
      <c r="F15" s="17"/>
      <c r="G15" s="17"/>
    </row>
    <row r="16" spans="1:7" ht="12.75">
      <c r="A16" s="18" t="s">
        <v>125</v>
      </c>
      <c r="B16" s="19"/>
      <c r="C16" s="12"/>
      <c r="D16" s="12"/>
      <c r="E16" s="12"/>
      <c r="F16" s="12"/>
      <c r="G16" s="15"/>
    </row>
  </sheetData>
  <sheetProtection password="EA52" sheet="1" objects="1" scenarios="1"/>
  <mergeCells count="5">
    <mergeCell ref="B10:D10"/>
    <mergeCell ref="B11:D11"/>
    <mergeCell ref="C4:D4"/>
    <mergeCell ref="B3:C3"/>
    <mergeCell ref="E3:F3"/>
  </mergeCells>
  <dataValidations count="12">
    <dataValidation type="list" allowBlank="1" showInputMessage="1" showErrorMessage="1" errorTitle="Chyba" error="Nesprávne zadaný kód okresu. Zadajte správny kód, alebo vyberte zo zoznamu kliknutím na šípku." sqref="B4">
      <formula1>CisOkrCisloList</formula1>
    </dataValidation>
    <dataValidation allowBlank="1" showInputMessage="1" showErrorMessage="1" errorTitle="sdgfth" error="xfgh fghdtyjud" sqref="C4"/>
    <dataValidation type="whole" allowBlank="1" showInputMessage="1" showErrorMessage="1" errorTitle="Chyba IČO" error="IČO musí byť maximálne na 8 znakov&#10;" sqref="B1">
      <formula1>0</formula1>
      <formula2>99999999</formula2>
    </dataValidation>
    <dataValidation type="list" allowBlank="1" showInputMessage="1" showErrorMessage="1" prompt="Právna forma podnikania" errorTitle="Chyba" error="Nesprávne zadaný kód " sqref="B5">
      <formula1>"20-Štátne majetky a podniky,50-Poľn.družstvá,55-sukr.spoločnosti,98-služby šátne,99-Služby sukr."</formula1>
    </dataValidation>
    <dataValidation type="list" allowBlank="1" showInputMessage="1" showErrorMessage="1" prompt="Vypracovávate kalkuláciu nákladov?" errorTitle="Chyba" error="Nesprávne zadaný kód" sqref="B7">
      <formula1>"A,N"</formula1>
    </dataValidation>
    <dataValidation type="list" allowBlank="1" showInputMessage="1" showErrorMessage="1" prompt="Najvyššie dosiahnuté vzdelanie riaditeľa, vedúceho" errorTitle="Chyba" error="Nesprávne zadaný kód " sqref="D6">
      <formula1>"1,2,3,4,5"</formula1>
    </dataValidation>
    <dataValidation type="list" allowBlank="1" showInputMessage="1" showErrorMessage="1" prompt="Členstvo v odbytovom združení" errorTitle="Chyba" error="Nesprávne zadaný kód " sqref="F6">
      <formula1>"A,N"</formula1>
    </dataValidation>
    <dataValidation type="decimal" allowBlank="1" showInputMessage="1" showErrorMessage="1" errorTitle="Chyba" error="Nesprávne zadaný kód " sqref="F7">
      <formula1>0</formula1>
      <formula2>100</formula2>
    </dataValidation>
    <dataValidation type="list" allowBlank="1" showInputMessage="1" showErrorMessage="1" prompt="Výrobné oblasti " errorTitle="Chyba" error="Nesprávne zadaný kód " sqref="D5">
      <formula1>"1,2,3,4,5"</formula1>
    </dataValidation>
    <dataValidation type="list" allowBlank="1" showInputMessage="1" showErrorMessage="1" prompt="Dlhy voči sociálnej poisťovni" errorTitle="Chyba" error="Nesprávne zadaný kód " sqref="D7">
      <formula1>"A,N"</formula1>
    </dataValidation>
    <dataValidation type="list" allowBlank="1" showInputMessage="1" showErrorMessage="1" prompt="Súhlas s použitím údajov pre účely súťaže TOP AGRO a NAJ Naše pole " errorTitle="Chyba" error="Nesprávne zadaný kód " sqref="F5">
      <formula1>"N-žiadna súťaž,A-obe súťaže,T-len Top AGRO,P-len Nase pole"</formula1>
    </dataValidation>
    <dataValidation type="whole" allowBlank="1" showErrorMessage="1" errorTitle="PSČ" error="Chybne zadané PSČ" sqref="H3">
      <formula1>0</formula1>
      <formula2>99999</formula2>
    </dataValidation>
  </dataValidations>
  <printOptions/>
  <pageMargins left="0.61" right="0.32" top="0.43" bottom="0.61" header="0.2" footer="0.25"/>
  <pageSetup fitToHeight="50" fitToWidth="1" horizontalDpi="600" verticalDpi="600" orientation="portrait" paperSize="9" scale="72"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C7" sqref="C7"/>
    </sheetView>
  </sheetViews>
  <sheetFormatPr defaultColWidth="9.00390625" defaultRowHeight="12.75"/>
  <cols>
    <col min="1" max="1" width="55.75390625" style="63" customWidth="1"/>
    <col min="2" max="2" width="7.25390625" style="44" bestFit="1" customWidth="1"/>
    <col min="3" max="3" width="15.75390625" style="4" customWidth="1"/>
    <col min="4" max="16384" width="9.125" style="4" customWidth="1"/>
  </cols>
  <sheetData>
    <row r="1" spans="1:5" ht="12.75">
      <c r="A1" s="62" t="s">
        <v>1270</v>
      </c>
      <c r="C1" s="4" t="s">
        <v>1249</v>
      </c>
      <c r="E1" s="61" t="str">
        <f>"ICO: "&amp;IdentICO</f>
        <v>ICO: </v>
      </c>
    </row>
    <row r="2" ht="12.75">
      <c r="A2" s="62" t="s">
        <v>1271</v>
      </c>
    </row>
    <row r="5" ht="12.75">
      <c r="C5" s="60" t="s">
        <v>1269</v>
      </c>
    </row>
    <row r="6" spans="1:3" ht="12.75">
      <c r="A6" s="64" t="s">
        <v>186</v>
      </c>
      <c r="B6" s="45" t="s">
        <v>187</v>
      </c>
      <c r="C6" s="58" t="s">
        <v>188</v>
      </c>
    </row>
    <row r="7" spans="1:5" ht="12.75">
      <c r="A7" s="65" t="s">
        <v>813</v>
      </c>
      <c r="B7" s="46" t="s">
        <v>773</v>
      </c>
      <c r="C7" s="47"/>
      <c r="D7" s="48"/>
      <c r="E7" s="48"/>
    </row>
    <row r="8" spans="1:5" ht="12.75">
      <c r="A8" s="65" t="s">
        <v>814</v>
      </c>
      <c r="B8" s="46" t="s">
        <v>775</v>
      </c>
      <c r="C8" s="47"/>
      <c r="D8" s="48"/>
      <c r="E8" s="48"/>
    </row>
    <row r="9" spans="1:5" ht="12.75">
      <c r="A9" s="65" t="s">
        <v>815</v>
      </c>
      <c r="B9" s="46" t="s">
        <v>777</v>
      </c>
      <c r="C9" s="47"/>
      <c r="D9" s="48"/>
      <c r="E9" s="48"/>
    </row>
    <row r="10" spans="1:5" ht="12.75">
      <c r="A10" s="65" t="s">
        <v>191</v>
      </c>
      <c r="B10" s="46" t="s">
        <v>779</v>
      </c>
      <c r="C10" s="49">
        <f>SUM(R31000011:R31000031)</f>
        <v>0</v>
      </c>
      <c r="D10" s="48"/>
      <c r="E10" s="48"/>
    </row>
    <row r="11" spans="1:5" ht="12.75">
      <c r="A11" s="65" t="s">
        <v>816</v>
      </c>
      <c r="B11" s="46" t="s">
        <v>781</v>
      </c>
      <c r="C11" s="47"/>
      <c r="D11" s="48"/>
      <c r="E11" s="48"/>
    </row>
    <row r="12" spans="1:5" ht="12.75">
      <c r="A12" s="65" t="s">
        <v>817</v>
      </c>
      <c r="B12" s="46" t="s">
        <v>783</v>
      </c>
      <c r="C12" s="47"/>
      <c r="D12" s="48"/>
      <c r="E12" s="48"/>
    </row>
    <row r="13" spans="1:5" ht="12.75">
      <c r="A13" s="65" t="s">
        <v>818</v>
      </c>
      <c r="B13" s="46" t="s">
        <v>785</v>
      </c>
      <c r="C13" s="47"/>
      <c r="D13" s="48"/>
      <c r="E13" s="48"/>
    </row>
    <row r="14" spans="1:5" ht="12.75">
      <c r="A14" s="65" t="s">
        <v>819</v>
      </c>
      <c r="B14" s="46" t="s">
        <v>787</v>
      </c>
      <c r="C14" s="47"/>
      <c r="D14" s="48"/>
      <c r="E14" s="48"/>
    </row>
    <row r="15" spans="1:5" ht="12.75">
      <c r="A15" s="65" t="s">
        <v>820</v>
      </c>
      <c r="B15" s="46" t="s">
        <v>789</v>
      </c>
      <c r="C15" s="47"/>
      <c r="D15" s="48"/>
      <c r="E15" s="48"/>
    </row>
    <row r="16" spans="1:5" ht="12.75">
      <c r="A16" s="65" t="s">
        <v>821</v>
      </c>
      <c r="B16" s="46" t="s">
        <v>791</v>
      </c>
      <c r="C16" s="47"/>
      <c r="D16" s="48"/>
      <c r="E16" s="48"/>
    </row>
    <row r="17" spans="1:5" ht="12.75">
      <c r="A17" s="65" t="s">
        <v>213</v>
      </c>
      <c r="B17" s="46" t="s">
        <v>793</v>
      </c>
      <c r="C17" s="49">
        <f>SUM(R31000051:R31000101)</f>
        <v>0</v>
      </c>
      <c r="D17" s="48"/>
      <c r="E17" s="48"/>
    </row>
    <row r="18" spans="1:5" ht="12.75">
      <c r="A18" s="65" t="s">
        <v>225</v>
      </c>
      <c r="B18" s="46" t="s">
        <v>795</v>
      </c>
      <c r="C18" s="49">
        <f>R31000041-R31000111</f>
        <v>0</v>
      </c>
      <c r="D18" s="48"/>
      <c r="E18" s="48"/>
    </row>
    <row r="19" spans="3:5" ht="12.75">
      <c r="C19" s="48"/>
      <c r="D19" s="48"/>
      <c r="E19" s="48"/>
    </row>
  </sheetData>
  <sheetProtection password="EA52" sheet="1" objects="1" selectLockedCells="1"/>
  <dataValidations count="1">
    <dataValidation type="custom" allowBlank="1" showInputMessage="1" showErrorMessage="1" sqref="C7 C8 C9 C10 C11 C12 C13 C14 C15 C16 C17 C18">
      <formula1>C7*1=INT(C7*1)</formula1>
    </dataValidation>
  </dataValidations>
  <printOptions/>
  <pageMargins left="0.7" right="0.7" top="0.75" bottom="0.75" header="0.3" footer="0.3"/>
  <pageSetup fitToHeight="2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7" sqref="C7"/>
    </sheetView>
  </sheetViews>
  <sheetFormatPr defaultColWidth="9.00390625" defaultRowHeight="12.75"/>
  <cols>
    <col min="1" max="1" width="55.75390625" style="63" customWidth="1"/>
    <col min="2" max="2" width="7.25390625" style="44" bestFit="1" customWidth="1"/>
    <col min="3" max="4" width="15.75390625" style="4" customWidth="1"/>
    <col min="5" max="16384" width="9.125" style="4" customWidth="1"/>
  </cols>
  <sheetData>
    <row r="1" spans="1:5" ht="12.75">
      <c r="A1" s="62" t="s">
        <v>1273</v>
      </c>
      <c r="C1" s="4" t="s">
        <v>1249</v>
      </c>
      <c r="E1" s="61" t="str">
        <f>"ICO: "&amp;IdentICO</f>
        <v>ICO: </v>
      </c>
    </row>
    <row r="2" ht="12.75">
      <c r="A2" s="62" t="s">
        <v>1274</v>
      </c>
    </row>
    <row r="5" spans="3:4" ht="12.75">
      <c r="C5" s="59" t="s">
        <v>1272</v>
      </c>
      <c r="D5" s="60" t="s">
        <v>1269</v>
      </c>
    </row>
    <row r="6" spans="1:4" ht="12.75">
      <c r="A6" s="64" t="s">
        <v>186</v>
      </c>
      <c r="B6" s="45" t="s">
        <v>187</v>
      </c>
      <c r="C6" s="58" t="s">
        <v>188</v>
      </c>
      <c r="D6" s="58" t="s">
        <v>189</v>
      </c>
    </row>
    <row r="7" spans="1:6" ht="12.75">
      <c r="A7" s="65" t="s">
        <v>772</v>
      </c>
      <c r="B7" s="46" t="s">
        <v>773</v>
      </c>
      <c r="C7" s="47"/>
      <c r="D7" s="47"/>
      <c r="E7" s="48"/>
      <c r="F7" s="48"/>
    </row>
    <row r="8" spans="1:6" ht="12.75">
      <c r="A8" s="65" t="s">
        <v>774</v>
      </c>
      <c r="B8" s="46" t="s">
        <v>775</v>
      </c>
      <c r="C8" s="47"/>
      <c r="D8" s="47"/>
      <c r="E8" s="48"/>
      <c r="F8" s="48"/>
    </row>
    <row r="9" spans="1:6" ht="12.75">
      <c r="A9" s="65" t="s">
        <v>776</v>
      </c>
      <c r="B9" s="46" t="s">
        <v>777</v>
      </c>
      <c r="C9" s="47"/>
      <c r="D9" s="47"/>
      <c r="E9" s="48"/>
      <c r="F9" s="48"/>
    </row>
    <row r="10" spans="1:6" ht="12.75">
      <c r="A10" s="65" t="s">
        <v>778</v>
      </c>
      <c r="B10" s="46" t="s">
        <v>779</v>
      </c>
      <c r="C10" s="49">
        <f>SUM(R32000051:R32000071)</f>
        <v>0</v>
      </c>
      <c r="D10" s="49">
        <f>SUM(R32000052:R32000072)</f>
        <v>0</v>
      </c>
      <c r="E10" s="48"/>
      <c r="F10" s="48"/>
    </row>
    <row r="11" spans="1:6" ht="12.75">
      <c r="A11" s="65" t="s">
        <v>780</v>
      </c>
      <c r="B11" s="46" t="s">
        <v>781</v>
      </c>
      <c r="C11" s="47"/>
      <c r="D11" s="47"/>
      <c r="E11" s="48"/>
      <c r="F11" s="48"/>
    </row>
    <row r="12" spans="1:6" ht="12.75">
      <c r="A12" s="65" t="s">
        <v>782</v>
      </c>
      <c r="B12" s="46" t="s">
        <v>783</v>
      </c>
      <c r="C12" s="47"/>
      <c r="D12" s="47"/>
      <c r="E12" s="48"/>
      <c r="F12" s="48"/>
    </row>
    <row r="13" spans="1:6" ht="12.75">
      <c r="A13" s="65" t="s">
        <v>784</v>
      </c>
      <c r="B13" s="46" t="s">
        <v>785</v>
      </c>
      <c r="C13" s="47"/>
      <c r="D13" s="47"/>
      <c r="E13" s="48"/>
      <c r="F13" s="48"/>
    </row>
    <row r="14" spans="1:6" ht="12.75">
      <c r="A14" s="65" t="s">
        <v>786</v>
      </c>
      <c r="B14" s="46" t="s">
        <v>787</v>
      </c>
      <c r="C14" s="47"/>
      <c r="D14" s="47"/>
      <c r="E14" s="48"/>
      <c r="F14" s="48"/>
    </row>
    <row r="15" spans="1:6" ht="12.75">
      <c r="A15" s="65" t="s">
        <v>788</v>
      </c>
      <c r="B15" s="46" t="s">
        <v>789</v>
      </c>
      <c r="C15" s="49">
        <f>SUM(R32000101:R32000121)</f>
        <v>0</v>
      </c>
      <c r="D15" s="49">
        <f>SUM(R32000102:R32000122)</f>
        <v>0</v>
      </c>
      <c r="E15" s="48"/>
      <c r="F15" s="48"/>
    </row>
    <row r="16" spans="1:6" ht="12.75">
      <c r="A16" s="65" t="s">
        <v>790</v>
      </c>
      <c r="B16" s="46" t="s">
        <v>791</v>
      </c>
      <c r="C16" s="47"/>
      <c r="D16" s="47"/>
      <c r="E16" s="48"/>
      <c r="F16" s="48"/>
    </row>
    <row r="17" spans="1:6" ht="12.75">
      <c r="A17" s="65" t="s">
        <v>792</v>
      </c>
      <c r="B17" s="46" t="s">
        <v>793</v>
      </c>
      <c r="C17" s="47"/>
      <c r="D17" s="47"/>
      <c r="E17" s="48"/>
      <c r="F17" s="48"/>
    </row>
    <row r="18" spans="1:6" ht="12.75">
      <c r="A18" s="65" t="s">
        <v>794</v>
      </c>
      <c r="B18" s="46" t="s">
        <v>795</v>
      </c>
      <c r="C18" s="47"/>
      <c r="D18" s="47"/>
      <c r="E18" s="48"/>
      <c r="F18" s="48"/>
    </row>
    <row r="19" spans="1:6" ht="12.75">
      <c r="A19" s="65" t="s">
        <v>796</v>
      </c>
      <c r="B19" s="46" t="s">
        <v>797</v>
      </c>
      <c r="C19" s="47"/>
      <c r="D19" s="47"/>
      <c r="E19" s="48"/>
      <c r="F19" s="48"/>
    </row>
    <row r="20" spans="1:6" ht="12.75">
      <c r="A20" s="65" t="s">
        <v>798</v>
      </c>
      <c r="B20" s="46" t="s">
        <v>799</v>
      </c>
      <c r="C20" s="47"/>
      <c r="D20" s="47"/>
      <c r="E20" s="48"/>
      <c r="F20" s="48"/>
    </row>
    <row r="21" spans="1:6" ht="12.75">
      <c r="A21" s="65" t="s">
        <v>800</v>
      </c>
      <c r="B21" s="46" t="s">
        <v>801</v>
      </c>
      <c r="C21" s="49">
        <f>R32000011+R32000021+R32000031+R32000041+R32000081+R32000091+R32000131+R32000141</f>
        <v>0</v>
      </c>
      <c r="D21" s="49">
        <f>R32000012+R32000022+R32000032+R32000042+R32000082+R32000092+R32000132+R32000142</f>
        <v>0</v>
      </c>
      <c r="E21" s="48"/>
      <c r="F21" s="48"/>
    </row>
    <row r="22" spans="1:6" ht="12.75">
      <c r="A22" s="65" t="s">
        <v>802</v>
      </c>
      <c r="B22" s="46" t="s">
        <v>803</v>
      </c>
      <c r="C22" s="47"/>
      <c r="D22" s="47"/>
      <c r="E22" s="48"/>
      <c r="F22" s="48"/>
    </row>
    <row r="23" spans="1:6" ht="12.75">
      <c r="A23" s="65" t="s">
        <v>804</v>
      </c>
      <c r="B23" s="46" t="s">
        <v>805</v>
      </c>
      <c r="C23" s="47"/>
      <c r="D23" s="47"/>
      <c r="E23" s="48"/>
      <c r="F23" s="48"/>
    </row>
    <row r="24" spans="1:6" ht="12.75">
      <c r="A24" s="65" t="s">
        <v>806</v>
      </c>
      <c r="B24" s="46" t="s">
        <v>807</v>
      </c>
      <c r="C24" s="47"/>
      <c r="D24" s="47"/>
      <c r="E24" s="48"/>
      <c r="F24" s="48"/>
    </row>
    <row r="25" spans="1:6" ht="12.75">
      <c r="A25" s="65" t="s">
        <v>798</v>
      </c>
      <c r="B25" s="46" t="s">
        <v>808</v>
      </c>
      <c r="C25" s="47"/>
      <c r="D25" s="47"/>
      <c r="E25" s="48"/>
      <c r="F25" s="48"/>
    </row>
    <row r="26" spans="1:6" ht="12.75">
      <c r="A26" s="65" t="s">
        <v>809</v>
      </c>
      <c r="B26" s="46" t="s">
        <v>810</v>
      </c>
      <c r="C26" s="49">
        <f>SUM(R32000161:R32000191)</f>
        <v>0</v>
      </c>
      <c r="D26" s="49">
        <f>SUM(R32000162:R32000192)</f>
        <v>0</v>
      </c>
      <c r="E26" s="48"/>
      <c r="F26" s="48"/>
    </row>
    <row r="27" spans="1:6" ht="12.75">
      <c r="A27" s="65" t="s">
        <v>811</v>
      </c>
      <c r="B27" s="46" t="s">
        <v>812</v>
      </c>
      <c r="C27" s="49">
        <f>R32000151-R32000201</f>
        <v>0</v>
      </c>
      <c r="D27" s="49">
        <f>R32000152-R32000202</f>
        <v>0</v>
      </c>
      <c r="E27" s="48"/>
      <c r="F27" s="48"/>
    </row>
    <row r="28" spans="3:6" ht="12.75">
      <c r="C28" s="48"/>
      <c r="D28" s="48"/>
      <c r="E28" s="48"/>
      <c r="F28" s="48"/>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formula1>C7*1=INT(C7*1)</formula1>
    </dataValidation>
  </dataValidations>
  <printOptions/>
  <pageMargins left="0.7" right="0.7" top="0.75" bottom="0.75" header="0.3" footer="0.3"/>
  <pageSetup fitToHeight="2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302"/>
  <sheetViews>
    <sheetView zoomScalePageLayoutView="0" workbookViewId="0" topLeftCell="A1">
      <selection activeCell="D7" sqref="D7"/>
    </sheetView>
  </sheetViews>
  <sheetFormatPr defaultColWidth="9.00390625" defaultRowHeight="12.75"/>
  <cols>
    <col min="1" max="1" width="55.75390625" style="63" customWidth="1"/>
    <col min="2" max="2" width="6.00390625" style="44" bestFit="1" customWidth="1"/>
    <col min="3" max="3" width="5.00390625" style="44" customWidth="1"/>
    <col min="4" max="6" width="15.75390625" style="4" customWidth="1"/>
    <col min="7" max="16384" width="9.125" style="4" customWidth="1"/>
  </cols>
  <sheetData>
    <row r="1" spans="1:5" ht="12.75">
      <c r="A1" s="62" t="s">
        <v>1279</v>
      </c>
      <c r="C1" s="44" t="s">
        <v>1249</v>
      </c>
      <c r="E1" s="61" t="str">
        <f>"ICO: "&amp;IdentICO</f>
        <v>ICO: </v>
      </c>
    </row>
    <row r="2" ht="12.75">
      <c r="A2" s="62" t="s">
        <v>1280</v>
      </c>
    </row>
    <row r="5" spans="4:6" ht="25.5">
      <c r="D5" s="59" t="s">
        <v>1276</v>
      </c>
      <c r="E5" s="59" t="s">
        <v>1277</v>
      </c>
      <c r="F5" s="60" t="s">
        <v>1278</v>
      </c>
    </row>
    <row r="6" spans="1:6" ht="12.75">
      <c r="A6" s="64" t="s">
        <v>186</v>
      </c>
      <c r="B6" s="45" t="s">
        <v>128</v>
      </c>
      <c r="C6" s="45" t="s">
        <v>187</v>
      </c>
      <c r="D6" s="58" t="s">
        <v>188</v>
      </c>
      <c r="E6" s="58" t="s">
        <v>189</v>
      </c>
      <c r="F6" s="58" t="s">
        <v>190</v>
      </c>
    </row>
    <row r="7" spans="1:9" ht="12.75">
      <c r="A7" s="65" t="s">
        <v>191</v>
      </c>
      <c r="B7" s="46" t="s">
        <v>192</v>
      </c>
      <c r="C7" s="46" t="s">
        <v>193</v>
      </c>
      <c r="D7" s="47"/>
      <c r="E7" s="47"/>
      <c r="F7" s="66" t="s">
        <v>1275</v>
      </c>
      <c r="G7" s="48"/>
      <c r="H7" s="48"/>
      <c r="I7" s="48"/>
    </row>
    <row r="8" spans="1:9" ht="12.75">
      <c r="A8" s="65" t="s">
        <v>194</v>
      </c>
      <c r="B8" s="46" t="s">
        <v>192</v>
      </c>
      <c r="C8" s="46" t="s">
        <v>195</v>
      </c>
      <c r="D8" s="49">
        <f>R39920421+R39920441</f>
        <v>0</v>
      </c>
      <c r="E8" s="49">
        <f>R39920422+R39920442</f>
        <v>0</v>
      </c>
      <c r="F8" s="66" t="s">
        <v>1275</v>
      </c>
      <c r="G8" s="48"/>
      <c r="H8" s="48"/>
      <c r="I8" s="48"/>
    </row>
    <row r="9" spans="1:9" ht="12.75">
      <c r="A9" s="65" t="s">
        <v>196</v>
      </c>
      <c r="B9" s="46" t="s">
        <v>192</v>
      </c>
      <c r="C9" s="46" t="s">
        <v>197</v>
      </c>
      <c r="D9" s="47"/>
      <c r="E9" s="47"/>
      <c r="F9" s="66" t="s">
        <v>1275</v>
      </c>
      <c r="G9" s="48"/>
      <c r="H9" s="48"/>
      <c r="I9" s="48"/>
    </row>
    <row r="10" spans="1:9" ht="12.75">
      <c r="A10" s="65" t="s">
        <v>198</v>
      </c>
      <c r="B10" s="46" t="s">
        <v>192</v>
      </c>
      <c r="C10" s="46" t="s">
        <v>199</v>
      </c>
      <c r="D10" s="47"/>
      <c r="E10" s="47"/>
      <c r="F10" s="66" t="s">
        <v>1275</v>
      </c>
      <c r="G10" s="48"/>
      <c r="H10" s="48"/>
      <c r="I10" s="48"/>
    </row>
    <row r="11" spans="1:9" ht="12.75">
      <c r="A11" s="65" t="s">
        <v>200</v>
      </c>
      <c r="B11" s="46" t="s">
        <v>192</v>
      </c>
      <c r="C11" s="46" t="s">
        <v>201</v>
      </c>
      <c r="D11" s="47"/>
      <c r="E11" s="47"/>
      <c r="F11" s="66" t="s">
        <v>1275</v>
      </c>
      <c r="G11" s="48"/>
      <c r="H11" s="48"/>
      <c r="I11" s="48"/>
    </row>
    <row r="12" spans="1:9" ht="12.75">
      <c r="A12" s="65" t="s">
        <v>198</v>
      </c>
      <c r="B12" s="46" t="s">
        <v>192</v>
      </c>
      <c r="C12" s="46" t="s">
        <v>202</v>
      </c>
      <c r="D12" s="47"/>
      <c r="E12" s="47"/>
      <c r="F12" s="66" t="s">
        <v>1275</v>
      </c>
      <c r="G12" s="48"/>
      <c r="H12" s="48"/>
      <c r="I12" s="48"/>
    </row>
    <row r="13" spans="1:9" ht="12.75">
      <c r="A13" s="65" t="s">
        <v>203</v>
      </c>
      <c r="B13" s="46" t="s">
        <v>192</v>
      </c>
      <c r="C13" s="46" t="s">
        <v>204</v>
      </c>
      <c r="D13" s="47"/>
      <c r="E13" s="47"/>
      <c r="F13" s="66" t="s">
        <v>1275</v>
      </c>
      <c r="G13" s="48"/>
      <c r="H13" s="48"/>
      <c r="I13" s="48"/>
    </row>
    <row r="14" spans="1:9" ht="12.75">
      <c r="A14" s="65" t="s">
        <v>205</v>
      </c>
      <c r="B14" s="46" t="s">
        <v>192</v>
      </c>
      <c r="C14" s="46" t="s">
        <v>206</v>
      </c>
      <c r="D14" s="47"/>
      <c r="E14" s="47"/>
      <c r="F14" s="66" t="s">
        <v>1275</v>
      </c>
      <c r="G14" s="48"/>
      <c r="H14" s="48"/>
      <c r="I14" s="48"/>
    </row>
    <row r="15" spans="1:9" ht="12.75">
      <c r="A15" s="65" t="s">
        <v>207</v>
      </c>
      <c r="B15" s="46" t="s">
        <v>192</v>
      </c>
      <c r="C15" s="46" t="s">
        <v>208</v>
      </c>
      <c r="D15" s="47"/>
      <c r="E15" s="47"/>
      <c r="F15" s="66" t="s">
        <v>1275</v>
      </c>
      <c r="G15" s="48"/>
      <c r="H15" s="48"/>
      <c r="I15" s="48"/>
    </row>
    <row r="16" spans="1:9" ht="12.75">
      <c r="A16" s="65" t="s">
        <v>209</v>
      </c>
      <c r="B16" s="46" t="s">
        <v>192</v>
      </c>
      <c r="C16" s="46" t="s">
        <v>210</v>
      </c>
      <c r="D16" s="47"/>
      <c r="E16" s="47"/>
      <c r="F16" s="66" t="s">
        <v>1275</v>
      </c>
      <c r="G16" s="48"/>
      <c r="H16" s="48"/>
      <c r="I16" s="48"/>
    </row>
    <row r="17" spans="1:9" ht="12.75">
      <c r="A17" s="65" t="s">
        <v>211</v>
      </c>
      <c r="B17" s="46" t="s">
        <v>192</v>
      </c>
      <c r="C17" s="46" t="s">
        <v>212</v>
      </c>
      <c r="D17" s="47"/>
      <c r="E17" s="47"/>
      <c r="F17" s="66" t="s">
        <v>1275</v>
      </c>
      <c r="G17" s="48"/>
      <c r="H17" s="48"/>
      <c r="I17" s="48"/>
    </row>
    <row r="18" spans="1:9" ht="12.75">
      <c r="A18" s="65" t="s">
        <v>213</v>
      </c>
      <c r="B18" s="46" t="s">
        <v>192</v>
      </c>
      <c r="C18" s="46" t="s">
        <v>214</v>
      </c>
      <c r="D18" s="47"/>
      <c r="E18" s="47"/>
      <c r="F18" s="66" t="s">
        <v>1275</v>
      </c>
      <c r="G18" s="48"/>
      <c r="H18" s="48"/>
      <c r="I18" s="48"/>
    </row>
    <row r="19" spans="1:9" ht="12.75">
      <c r="A19" s="65" t="s">
        <v>215</v>
      </c>
      <c r="B19" s="46" t="s">
        <v>192</v>
      </c>
      <c r="C19" s="46" t="s">
        <v>216</v>
      </c>
      <c r="D19" s="47"/>
      <c r="E19" s="47"/>
      <c r="F19" s="66" t="s">
        <v>1275</v>
      </c>
      <c r="G19" s="48"/>
      <c r="H19" s="48"/>
      <c r="I19" s="48"/>
    </row>
    <row r="20" spans="1:9" ht="12.75">
      <c r="A20" s="65" t="s">
        <v>217</v>
      </c>
      <c r="B20" s="46" t="s">
        <v>192</v>
      </c>
      <c r="C20" s="46" t="s">
        <v>218</v>
      </c>
      <c r="D20" s="47"/>
      <c r="E20" s="47"/>
      <c r="F20" s="66" t="s">
        <v>1275</v>
      </c>
      <c r="G20" s="48"/>
      <c r="H20" s="48"/>
      <c r="I20" s="48"/>
    </row>
    <row r="21" spans="1:9" ht="12.75">
      <c r="A21" s="65" t="s">
        <v>219</v>
      </c>
      <c r="B21" s="46" t="s">
        <v>192</v>
      </c>
      <c r="C21" s="46" t="s">
        <v>220</v>
      </c>
      <c r="D21" s="47"/>
      <c r="E21" s="47"/>
      <c r="F21" s="66" t="s">
        <v>1275</v>
      </c>
      <c r="G21" s="48"/>
      <c r="H21" s="48"/>
      <c r="I21" s="48"/>
    </row>
    <row r="22" spans="1:9" ht="12.75">
      <c r="A22" s="65" t="s">
        <v>221</v>
      </c>
      <c r="B22" s="46" t="s">
        <v>192</v>
      </c>
      <c r="C22" s="46" t="s">
        <v>222</v>
      </c>
      <c r="D22" s="47"/>
      <c r="E22" s="47"/>
      <c r="F22" s="66" t="s">
        <v>1275</v>
      </c>
      <c r="G22" s="48"/>
      <c r="H22" s="48"/>
      <c r="I22" s="48"/>
    </row>
    <row r="23" spans="1:9" ht="25.5">
      <c r="A23" s="65" t="s">
        <v>223</v>
      </c>
      <c r="B23" s="46" t="s">
        <v>192</v>
      </c>
      <c r="C23" s="46" t="s">
        <v>224</v>
      </c>
      <c r="D23" s="47"/>
      <c r="E23" s="47"/>
      <c r="F23" s="66" t="s">
        <v>1275</v>
      </c>
      <c r="G23" s="48"/>
      <c r="H23" s="48"/>
      <c r="I23" s="48"/>
    </row>
    <row r="24" spans="1:9" ht="12.75">
      <c r="A24" s="65" t="s">
        <v>225</v>
      </c>
      <c r="B24" s="46" t="s">
        <v>192</v>
      </c>
      <c r="C24" s="46" t="s">
        <v>226</v>
      </c>
      <c r="D24" s="49">
        <f>R39920011-R39923161</f>
        <v>0</v>
      </c>
      <c r="E24" s="49">
        <f>R39920012-R39923162</f>
        <v>0</v>
      </c>
      <c r="F24" s="66" t="s">
        <v>1275</v>
      </c>
      <c r="G24" s="48"/>
      <c r="H24" s="48"/>
      <c r="I24" s="48"/>
    </row>
    <row r="25" spans="1:9" ht="12.75">
      <c r="A25" s="65" t="s">
        <v>227</v>
      </c>
      <c r="B25" s="46" t="s">
        <v>228</v>
      </c>
      <c r="C25" s="46" t="s">
        <v>229</v>
      </c>
      <c r="D25" s="47"/>
      <c r="E25" s="47"/>
      <c r="F25" s="66" t="s">
        <v>1275</v>
      </c>
      <c r="G25" s="48"/>
      <c r="H25" s="48"/>
      <c r="I25" s="48"/>
    </row>
    <row r="26" spans="1:9" ht="12.75">
      <c r="A26" s="65" t="s">
        <v>230</v>
      </c>
      <c r="B26" s="46" t="s">
        <v>228</v>
      </c>
      <c r="C26" s="46" t="s">
        <v>231</v>
      </c>
      <c r="D26" s="47"/>
      <c r="E26" s="47"/>
      <c r="F26" s="66" t="s">
        <v>1275</v>
      </c>
      <c r="G26" s="48"/>
      <c r="H26" s="48"/>
      <c r="I26" s="48"/>
    </row>
    <row r="27" spans="1:9" ht="12.75">
      <c r="A27" s="65" t="s">
        <v>232</v>
      </c>
      <c r="B27" s="46" t="s">
        <v>228</v>
      </c>
      <c r="C27" s="46" t="s">
        <v>233</v>
      </c>
      <c r="D27" s="47"/>
      <c r="E27" s="47"/>
      <c r="F27" s="66" t="s">
        <v>1275</v>
      </c>
      <c r="G27" s="48"/>
      <c r="H27" s="48"/>
      <c r="I27" s="48"/>
    </row>
    <row r="28" spans="1:9" ht="12.75">
      <c r="A28" s="65" t="s">
        <v>234</v>
      </c>
      <c r="B28" s="46" t="s">
        <v>228</v>
      </c>
      <c r="C28" s="46" t="s">
        <v>235</v>
      </c>
      <c r="D28" s="47"/>
      <c r="E28" s="47"/>
      <c r="F28" s="66" t="s">
        <v>1275</v>
      </c>
      <c r="G28" s="48"/>
      <c r="H28" s="48"/>
      <c r="I28" s="48"/>
    </row>
    <row r="29" spans="1:9" ht="12.75">
      <c r="A29" s="65" t="s">
        <v>236</v>
      </c>
      <c r="B29" s="46" t="s">
        <v>228</v>
      </c>
      <c r="C29" s="46" t="s">
        <v>237</v>
      </c>
      <c r="D29" s="47"/>
      <c r="E29" s="47"/>
      <c r="F29" s="66" t="s">
        <v>1275</v>
      </c>
      <c r="G29" s="48"/>
      <c r="H29" s="48"/>
      <c r="I29" s="48"/>
    </row>
    <row r="30" spans="1:9" ht="12.75">
      <c r="A30" s="65" t="s">
        <v>238</v>
      </c>
      <c r="B30" s="46" t="s">
        <v>228</v>
      </c>
      <c r="C30" s="46" t="s">
        <v>239</v>
      </c>
      <c r="D30" s="47"/>
      <c r="E30" s="47"/>
      <c r="F30" s="66" t="s">
        <v>1275</v>
      </c>
      <c r="G30" s="48"/>
      <c r="H30" s="48"/>
      <c r="I30" s="48"/>
    </row>
    <row r="31" spans="1:9" ht="12.75">
      <c r="A31" s="65" t="s">
        <v>240</v>
      </c>
      <c r="B31" s="46" t="s">
        <v>228</v>
      </c>
      <c r="C31" s="46" t="s">
        <v>241</v>
      </c>
      <c r="D31" s="47"/>
      <c r="E31" s="47"/>
      <c r="F31" s="66" t="s">
        <v>1275</v>
      </c>
      <c r="G31" s="48"/>
      <c r="H31" s="48"/>
      <c r="I31" s="48"/>
    </row>
    <row r="32" spans="1:9" ht="12.75">
      <c r="A32" s="65" t="s">
        <v>242</v>
      </c>
      <c r="B32" s="46" t="s">
        <v>228</v>
      </c>
      <c r="C32" s="46" t="s">
        <v>243</v>
      </c>
      <c r="D32" s="47"/>
      <c r="E32" s="47"/>
      <c r="F32" s="66" t="s">
        <v>1275</v>
      </c>
      <c r="G32" s="48"/>
      <c r="H32" s="48"/>
      <c r="I32" s="48"/>
    </row>
    <row r="33" spans="1:9" ht="12.75">
      <c r="A33" s="65" t="s">
        <v>244</v>
      </c>
      <c r="B33" s="46" t="s">
        <v>228</v>
      </c>
      <c r="C33" s="46" t="s">
        <v>245</v>
      </c>
      <c r="D33" s="47"/>
      <c r="E33" s="47"/>
      <c r="F33" s="66" t="s">
        <v>1275</v>
      </c>
      <c r="G33" s="48"/>
      <c r="H33" s="48"/>
      <c r="I33" s="48"/>
    </row>
    <row r="34" spans="1:9" ht="12.75">
      <c r="A34" s="65" t="s">
        <v>246</v>
      </c>
      <c r="B34" s="46" t="s">
        <v>228</v>
      </c>
      <c r="C34" s="46" t="s">
        <v>247</v>
      </c>
      <c r="D34" s="47"/>
      <c r="E34" s="47"/>
      <c r="F34" s="66" t="s">
        <v>1275</v>
      </c>
      <c r="G34" s="48"/>
      <c r="H34" s="48"/>
      <c r="I34" s="48"/>
    </row>
    <row r="35" spans="1:9" ht="12.75">
      <c r="A35" s="65" t="s">
        <v>248</v>
      </c>
      <c r="B35" s="46" t="s">
        <v>228</v>
      </c>
      <c r="C35" s="46" t="s">
        <v>249</v>
      </c>
      <c r="D35" s="47"/>
      <c r="E35" s="47"/>
      <c r="F35" s="66" t="s">
        <v>1275</v>
      </c>
      <c r="G35" s="48"/>
      <c r="H35" s="48"/>
      <c r="I35" s="48"/>
    </row>
    <row r="36" spans="1:9" ht="12.75">
      <c r="A36" s="65" t="s">
        <v>250</v>
      </c>
      <c r="B36" s="46" t="s">
        <v>228</v>
      </c>
      <c r="C36" s="46" t="s">
        <v>251</v>
      </c>
      <c r="D36" s="47"/>
      <c r="E36" s="47"/>
      <c r="F36" s="66" t="s">
        <v>1275</v>
      </c>
      <c r="G36" s="48"/>
      <c r="H36" s="48"/>
      <c r="I36" s="48"/>
    </row>
    <row r="37" spans="1:9" ht="12.75">
      <c r="A37" s="65" t="s">
        <v>252</v>
      </c>
      <c r="B37" s="46" t="s">
        <v>228</v>
      </c>
      <c r="C37" s="46" t="s">
        <v>253</v>
      </c>
      <c r="D37" s="47"/>
      <c r="E37" s="47"/>
      <c r="F37" s="66" t="s">
        <v>1275</v>
      </c>
      <c r="G37" s="48"/>
      <c r="H37" s="48"/>
      <c r="I37" s="48"/>
    </row>
    <row r="38" spans="1:9" ht="12.75">
      <c r="A38" s="65" t="s">
        <v>254</v>
      </c>
      <c r="B38" s="46" t="s">
        <v>228</v>
      </c>
      <c r="C38" s="46" t="s">
        <v>255</v>
      </c>
      <c r="D38" s="47"/>
      <c r="E38" s="47"/>
      <c r="F38" s="66" t="s">
        <v>1275</v>
      </c>
      <c r="G38" s="48"/>
      <c r="H38" s="48"/>
      <c r="I38" s="48"/>
    </row>
    <row r="39" spans="1:9" ht="12.75">
      <c r="A39" s="65" t="s">
        <v>256</v>
      </c>
      <c r="B39" s="46" t="s">
        <v>228</v>
      </c>
      <c r="C39" s="46" t="s">
        <v>257</v>
      </c>
      <c r="D39" s="47"/>
      <c r="E39" s="47"/>
      <c r="F39" s="66" t="s">
        <v>1275</v>
      </c>
      <c r="G39" s="48"/>
      <c r="H39" s="48"/>
      <c r="I39" s="48"/>
    </row>
    <row r="40" spans="1:9" ht="12.75">
      <c r="A40" s="65" t="s">
        <v>258</v>
      </c>
      <c r="B40" s="46" t="s">
        <v>228</v>
      </c>
      <c r="C40" s="46" t="s">
        <v>259</v>
      </c>
      <c r="D40" s="47"/>
      <c r="E40" s="47"/>
      <c r="F40" s="66" t="s">
        <v>1275</v>
      </c>
      <c r="G40" s="48"/>
      <c r="H40" s="48"/>
      <c r="I40" s="48"/>
    </row>
    <row r="41" spans="1:9" ht="12.75">
      <c r="A41" s="65" t="s">
        <v>260</v>
      </c>
      <c r="B41" s="46" t="s">
        <v>228</v>
      </c>
      <c r="C41" s="46" t="s">
        <v>261</v>
      </c>
      <c r="D41" s="47"/>
      <c r="E41" s="47"/>
      <c r="F41" s="66" t="s">
        <v>1275</v>
      </c>
      <c r="G41" s="48"/>
      <c r="H41" s="48"/>
      <c r="I41" s="48"/>
    </row>
    <row r="42" spans="1:9" ht="12.75">
      <c r="A42" s="65" t="s">
        <v>262</v>
      </c>
      <c r="B42" s="46" t="s">
        <v>228</v>
      </c>
      <c r="C42" s="46" t="s">
        <v>263</v>
      </c>
      <c r="D42" s="47"/>
      <c r="E42" s="47"/>
      <c r="F42" s="66" t="s">
        <v>1275</v>
      </c>
      <c r="G42" s="48"/>
      <c r="H42" s="48"/>
      <c r="I42" s="48"/>
    </row>
    <row r="43" spans="1:9" ht="12.75">
      <c r="A43" s="65" t="s">
        <v>264</v>
      </c>
      <c r="B43" s="46" t="s">
        <v>228</v>
      </c>
      <c r="C43" s="46" t="s">
        <v>265</v>
      </c>
      <c r="D43" s="47"/>
      <c r="E43" s="47"/>
      <c r="F43" s="66" t="s">
        <v>1275</v>
      </c>
      <c r="G43" s="48"/>
      <c r="H43" s="48"/>
      <c r="I43" s="48"/>
    </row>
    <row r="44" spans="1:9" ht="25.5">
      <c r="A44" s="65" t="s">
        <v>266</v>
      </c>
      <c r="B44" s="46" t="s">
        <v>192</v>
      </c>
      <c r="C44" s="46" t="s">
        <v>267</v>
      </c>
      <c r="D44" s="47"/>
      <c r="E44" s="47"/>
      <c r="F44" s="66" t="s">
        <v>1275</v>
      </c>
      <c r="G44" s="48"/>
      <c r="H44" s="48"/>
      <c r="I44" s="48"/>
    </row>
    <row r="45" spans="1:9" ht="12.75">
      <c r="A45" s="65" t="s">
        <v>264</v>
      </c>
      <c r="B45" s="46" t="s">
        <v>192</v>
      </c>
      <c r="C45" s="46" t="s">
        <v>268</v>
      </c>
      <c r="D45" s="47"/>
      <c r="E45" s="47"/>
      <c r="F45" s="66" t="s">
        <v>1275</v>
      </c>
      <c r="G45" s="48"/>
      <c r="H45" s="48"/>
      <c r="I45" s="48"/>
    </row>
    <row r="46" spans="1:9" ht="12.75">
      <c r="A46" s="65" t="s">
        <v>269</v>
      </c>
      <c r="B46" s="46" t="s">
        <v>228</v>
      </c>
      <c r="C46" s="46" t="s">
        <v>270</v>
      </c>
      <c r="D46" s="47"/>
      <c r="E46" s="47"/>
      <c r="F46" s="66" t="s">
        <v>1275</v>
      </c>
      <c r="G46" s="48"/>
      <c r="H46" s="48"/>
      <c r="I46" s="48"/>
    </row>
    <row r="47" spans="1:9" ht="12.75">
      <c r="A47" s="65" t="s">
        <v>264</v>
      </c>
      <c r="B47" s="46" t="s">
        <v>228</v>
      </c>
      <c r="C47" s="46" t="s">
        <v>271</v>
      </c>
      <c r="D47" s="47"/>
      <c r="E47" s="47"/>
      <c r="F47" s="66" t="s">
        <v>1275</v>
      </c>
      <c r="G47" s="48"/>
      <c r="H47" s="48"/>
      <c r="I47" s="48"/>
    </row>
    <row r="48" spans="1:9" ht="25.5">
      <c r="A48" s="65" t="s">
        <v>272</v>
      </c>
      <c r="B48" s="46" t="s">
        <v>192</v>
      </c>
      <c r="C48" s="46" t="s">
        <v>273</v>
      </c>
      <c r="D48" s="47"/>
      <c r="E48" s="47"/>
      <c r="F48" s="66" t="s">
        <v>1275</v>
      </c>
      <c r="G48" s="48"/>
      <c r="H48" s="48"/>
      <c r="I48" s="48"/>
    </row>
    <row r="49" spans="1:9" ht="12.75">
      <c r="A49" s="65" t="s">
        <v>264</v>
      </c>
      <c r="B49" s="46" t="s">
        <v>192</v>
      </c>
      <c r="C49" s="46" t="s">
        <v>274</v>
      </c>
      <c r="D49" s="47"/>
      <c r="E49" s="47"/>
      <c r="F49" s="66" t="s">
        <v>1275</v>
      </c>
      <c r="G49" s="48"/>
      <c r="H49" s="48"/>
      <c r="I49" s="48"/>
    </row>
    <row r="50" spans="1:9" ht="12.75">
      <c r="A50" s="65" t="s">
        <v>275</v>
      </c>
      <c r="B50" s="46" t="s">
        <v>228</v>
      </c>
      <c r="C50" s="46" t="s">
        <v>276</v>
      </c>
      <c r="D50" s="47"/>
      <c r="E50" s="47"/>
      <c r="F50" s="66" t="s">
        <v>1275</v>
      </c>
      <c r="G50" s="48"/>
      <c r="H50" s="48"/>
      <c r="I50" s="48"/>
    </row>
    <row r="51" spans="1:9" ht="12.75">
      <c r="A51" s="65" t="s">
        <v>264</v>
      </c>
      <c r="B51" s="46" t="s">
        <v>228</v>
      </c>
      <c r="C51" s="46" t="s">
        <v>277</v>
      </c>
      <c r="D51" s="47"/>
      <c r="E51" s="47"/>
      <c r="F51" s="66" t="s">
        <v>1275</v>
      </c>
      <c r="G51" s="48"/>
      <c r="H51" s="48"/>
      <c r="I51" s="48"/>
    </row>
    <row r="52" spans="1:9" ht="25.5">
      <c r="A52" s="65" t="s">
        <v>278</v>
      </c>
      <c r="B52" s="46" t="s">
        <v>192</v>
      </c>
      <c r="C52" s="46" t="s">
        <v>279</v>
      </c>
      <c r="D52" s="47"/>
      <c r="E52" s="47"/>
      <c r="F52" s="66" t="s">
        <v>1275</v>
      </c>
      <c r="G52" s="48"/>
      <c r="H52" s="48"/>
      <c r="I52" s="48"/>
    </row>
    <row r="53" spans="1:9" ht="12.75">
      <c r="A53" s="65" t="s">
        <v>264</v>
      </c>
      <c r="B53" s="46" t="s">
        <v>192</v>
      </c>
      <c r="C53" s="46" t="s">
        <v>280</v>
      </c>
      <c r="D53" s="47"/>
      <c r="E53" s="47"/>
      <c r="F53" s="66" t="s">
        <v>1275</v>
      </c>
      <c r="G53" s="48"/>
      <c r="H53" s="48"/>
      <c r="I53" s="48"/>
    </row>
    <row r="54" spans="1:9" ht="12.75">
      <c r="A54" s="65" t="s">
        <v>281</v>
      </c>
      <c r="B54" s="46" t="s">
        <v>192</v>
      </c>
      <c r="C54" s="46" t="s">
        <v>282</v>
      </c>
      <c r="D54" s="47"/>
      <c r="E54" s="47"/>
      <c r="F54" s="66" t="s">
        <v>1275</v>
      </c>
      <c r="G54" s="48"/>
      <c r="H54" s="48"/>
      <c r="I54" s="48"/>
    </row>
    <row r="55" spans="1:9" ht="12.75">
      <c r="A55" s="65" t="s">
        <v>283</v>
      </c>
      <c r="B55" s="46" t="s">
        <v>192</v>
      </c>
      <c r="C55" s="46" t="s">
        <v>284</v>
      </c>
      <c r="D55" s="47"/>
      <c r="E55" s="47"/>
      <c r="F55" s="66" t="s">
        <v>1275</v>
      </c>
      <c r="G55" s="48"/>
      <c r="H55" s="48"/>
      <c r="I55" s="48"/>
    </row>
    <row r="56" spans="1:9" ht="12.75">
      <c r="A56" s="65" t="s">
        <v>285</v>
      </c>
      <c r="B56" s="46" t="s">
        <v>192</v>
      </c>
      <c r="C56" s="46" t="s">
        <v>286</v>
      </c>
      <c r="D56" s="47"/>
      <c r="E56" s="47"/>
      <c r="F56" s="66" t="s">
        <v>1275</v>
      </c>
      <c r="G56" s="48"/>
      <c r="H56" s="48"/>
      <c r="I56" s="48"/>
    </row>
    <row r="57" spans="1:9" ht="12.75">
      <c r="A57" s="65" t="s">
        <v>287</v>
      </c>
      <c r="B57" s="46" t="s">
        <v>192</v>
      </c>
      <c r="C57" s="46" t="s">
        <v>288</v>
      </c>
      <c r="D57" s="47"/>
      <c r="E57" s="47"/>
      <c r="F57" s="66" t="s">
        <v>1275</v>
      </c>
      <c r="G57" s="48"/>
      <c r="H57" s="48"/>
      <c r="I57" s="48"/>
    </row>
    <row r="58" spans="1:9" ht="12.75">
      <c r="A58" s="65" t="s">
        <v>285</v>
      </c>
      <c r="B58" s="46" t="s">
        <v>192</v>
      </c>
      <c r="C58" s="46" t="s">
        <v>289</v>
      </c>
      <c r="D58" s="47"/>
      <c r="E58" s="47"/>
      <c r="F58" s="66" t="s">
        <v>1275</v>
      </c>
      <c r="G58" s="48"/>
      <c r="H58" s="48"/>
      <c r="I58" s="48"/>
    </row>
    <row r="59" spans="1:9" ht="25.5">
      <c r="A59" s="65" t="s">
        <v>290</v>
      </c>
      <c r="B59" s="46" t="s">
        <v>192</v>
      </c>
      <c r="C59" s="46" t="s">
        <v>291</v>
      </c>
      <c r="D59" s="47"/>
      <c r="E59" s="47"/>
      <c r="F59" s="66" t="s">
        <v>1275</v>
      </c>
      <c r="G59" s="48"/>
      <c r="H59" s="48"/>
      <c r="I59" s="48"/>
    </row>
    <row r="60" spans="1:9" ht="12.75">
      <c r="A60" s="65" t="s">
        <v>292</v>
      </c>
      <c r="B60" s="46" t="s">
        <v>192</v>
      </c>
      <c r="C60" s="46" t="s">
        <v>293</v>
      </c>
      <c r="D60" s="47"/>
      <c r="E60" s="47"/>
      <c r="F60" s="66" t="s">
        <v>1275</v>
      </c>
      <c r="G60" s="48"/>
      <c r="H60" s="48"/>
      <c r="I60" s="48"/>
    </row>
    <row r="61" spans="1:9" ht="12.75">
      <c r="A61" s="65" t="s">
        <v>294</v>
      </c>
      <c r="B61" s="46" t="s">
        <v>192</v>
      </c>
      <c r="C61" s="46" t="s">
        <v>295</v>
      </c>
      <c r="D61" s="47"/>
      <c r="E61" s="47"/>
      <c r="F61" s="66" t="s">
        <v>1275</v>
      </c>
      <c r="G61" s="48"/>
      <c r="H61" s="48"/>
      <c r="I61" s="48"/>
    </row>
    <row r="62" spans="1:9" ht="12.75">
      <c r="A62" s="65" t="s">
        <v>296</v>
      </c>
      <c r="B62" s="46" t="s">
        <v>192</v>
      </c>
      <c r="C62" s="46" t="s">
        <v>297</v>
      </c>
      <c r="D62" s="49">
        <f>SUM(R39920011:R39931351)</f>
        <v>0</v>
      </c>
      <c r="E62" s="49">
        <f>SUM(R39920012:R39931352)</f>
        <v>0</v>
      </c>
      <c r="F62" s="66" t="s">
        <v>1275</v>
      </c>
      <c r="G62" s="48"/>
      <c r="H62" s="48"/>
      <c r="I62" s="48"/>
    </row>
    <row r="63" spans="1:9" ht="12.75">
      <c r="A63" s="65" t="s">
        <v>298</v>
      </c>
      <c r="B63" s="46" t="s">
        <v>192</v>
      </c>
      <c r="C63" s="46" t="s">
        <v>299</v>
      </c>
      <c r="D63" s="47"/>
      <c r="E63" s="47"/>
      <c r="F63" s="66" t="s">
        <v>1275</v>
      </c>
      <c r="G63" s="48"/>
      <c r="H63" s="48"/>
      <c r="I63" s="48"/>
    </row>
    <row r="64" spans="1:9" ht="12.75">
      <c r="A64" s="65" t="s">
        <v>300</v>
      </c>
      <c r="B64" s="46" t="s">
        <v>192</v>
      </c>
      <c r="C64" s="46" t="s">
        <v>301</v>
      </c>
      <c r="D64" s="47"/>
      <c r="E64" s="47"/>
      <c r="F64" s="66" t="s">
        <v>1275</v>
      </c>
      <c r="G64" s="48"/>
      <c r="H64" s="48"/>
      <c r="I64" s="48"/>
    </row>
    <row r="65" spans="1:9" ht="12.75">
      <c r="A65" s="65" t="s">
        <v>302</v>
      </c>
      <c r="B65" s="46" t="s">
        <v>192</v>
      </c>
      <c r="C65" s="46" t="s">
        <v>303</v>
      </c>
      <c r="D65" s="47"/>
      <c r="E65" s="47"/>
      <c r="F65" s="66" t="s">
        <v>1275</v>
      </c>
      <c r="G65" s="48"/>
      <c r="H65" s="48"/>
      <c r="I65" s="48"/>
    </row>
    <row r="66" spans="1:9" ht="25.5">
      <c r="A66" s="65" t="s">
        <v>304</v>
      </c>
      <c r="B66" s="46" t="s">
        <v>192</v>
      </c>
      <c r="C66" s="46" t="s">
        <v>305</v>
      </c>
      <c r="D66" s="47"/>
      <c r="E66" s="47"/>
      <c r="F66" s="66" t="s">
        <v>1275</v>
      </c>
      <c r="G66" s="48"/>
      <c r="H66" s="48"/>
      <c r="I66" s="48"/>
    </row>
    <row r="67" spans="1:9" ht="12.75">
      <c r="A67" s="65" t="s">
        <v>306</v>
      </c>
      <c r="B67" s="46" t="s">
        <v>192</v>
      </c>
      <c r="C67" s="46" t="s">
        <v>307</v>
      </c>
      <c r="D67" s="47"/>
      <c r="E67" s="47"/>
      <c r="F67" s="66" t="s">
        <v>1275</v>
      </c>
      <c r="G67" s="48"/>
      <c r="H67" s="48"/>
      <c r="I67" s="48"/>
    </row>
    <row r="68" spans="1:9" ht="12.75">
      <c r="A68" s="65" t="s">
        <v>308</v>
      </c>
      <c r="B68" s="46" t="s">
        <v>192</v>
      </c>
      <c r="C68" s="46" t="s">
        <v>309</v>
      </c>
      <c r="D68" s="47"/>
      <c r="E68" s="47"/>
      <c r="F68" s="66" t="s">
        <v>1275</v>
      </c>
      <c r="G68" s="48"/>
      <c r="H68" s="48"/>
      <c r="I68" s="48"/>
    </row>
    <row r="69" spans="1:9" ht="12.75">
      <c r="A69" s="65" t="s">
        <v>310</v>
      </c>
      <c r="B69" s="46" t="s">
        <v>192</v>
      </c>
      <c r="C69" s="46" t="s">
        <v>311</v>
      </c>
      <c r="D69" s="47"/>
      <c r="E69" s="47"/>
      <c r="F69" s="66" t="s">
        <v>1275</v>
      </c>
      <c r="G69" s="48"/>
      <c r="H69" s="48"/>
      <c r="I69" s="48"/>
    </row>
    <row r="70" spans="1:9" ht="25.5">
      <c r="A70" s="65" t="s">
        <v>312</v>
      </c>
      <c r="B70" s="46" t="s">
        <v>192</v>
      </c>
      <c r="C70" s="46" t="s">
        <v>313</v>
      </c>
      <c r="D70" s="47"/>
      <c r="E70" s="47"/>
      <c r="F70" s="66" t="s">
        <v>1275</v>
      </c>
      <c r="G70" s="48"/>
      <c r="H70" s="48"/>
      <c r="I70" s="48"/>
    </row>
    <row r="71" spans="1:9" ht="25.5">
      <c r="A71" s="65" t="s">
        <v>314</v>
      </c>
      <c r="B71" s="46" t="s">
        <v>192</v>
      </c>
      <c r="C71" s="46" t="s">
        <v>315</v>
      </c>
      <c r="D71" s="47"/>
      <c r="E71" s="47"/>
      <c r="F71" s="66" t="s">
        <v>1275</v>
      </c>
      <c r="G71" s="48"/>
      <c r="H71" s="48"/>
      <c r="I71" s="48"/>
    </row>
    <row r="72" spans="1:9" ht="25.5">
      <c r="A72" s="65" t="s">
        <v>316</v>
      </c>
      <c r="B72" s="46" t="s">
        <v>192</v>
      </c>
      <c r="C72" s="46" t="s">
        <v>317</v>
      </c>
      <c r="D72" s="47"/>
      <c r="E72" s="66" t="s">
        <v>1275</v>
      </c>
      <c r="F72" s="66" t="s">
        <v>1275</v>
      </c>
      <c r="G72" s="48"/>
      <c r="H72" s="48"/>
      <c r="I72" s="48"/>
    </row>
    <row r="73" spans="1:9" ht="25.5">
      <c r="A73" s="65" t="s">
        <v>318</v>
      </c>
      <c r="B73" s="46" t="s">
        <v>192</v>
      </c>
      <c r="C73" s="46" t="s">
        <v>319</v>
      </c>
      <c r="D73" s="47"/>
      <c r="E73" s="66" t="s">
        <v>1275</v>
      </c>
      <c r="F73" s="66" t="s">
        <v>1275</v>
      </c>
      <c r="G73" s="48"/>
      <c r="H73" s="48"/>
      <c r="I73" s="48"/>
    </row>
    <row r="74" spans="1:9" ht="12.75">
      <c r="A74" s="65" t="s">
        <v>320</v>
      </c>
      <c r="B74" s="46" t="s">
        <v>192</v>
      </c>
      <c r="C74" s="46" t="s">
        <v>321</v>
      </c>
      <c r="D74" s="47"/>
      <c r="E74" s="47"/>
      <c r="F74" s="66" t="s">
        <v>1275</v>
      </c>
      <c r="G74" s="48"/>
      <c r="H74" s="48"/>
      <c r="I74" s="48"/>
    </row>
    <row r="75" spans="1:9" ht="12.75">
      <c r="A75" s="65" t="s">
        <v>322</v>
      </c>
      <c r="B75" s="46" t="s">
        <v>192</v>
      </c>
      <c r="C75" s="46" t="s">
        <v>323</v>
      </c>
      <c r="D75" s="66" t="s">
        <v>1275</v>
      </c>
      <c r="E75" s="47"/>
      <c r="F75" s="66" t="s">
        <v>1275</v>
      </c>
      <c r="G75" s="48"/>
      <c r="H75" s="48"/>
      <c r="I75" s="48"/>
    </row>
    <row r="76" spans="1:9" ht="12.75">
      <c r="A76" s="65" t="s">
        <v>324</v>
      </c>
      <c r="B76" s="46" t="s">
        <v>192</v>
      </c>
      <c r="C76" s="46" t="s">
        <v>325</v>
      </c>
      <c r="D76" s="66" t="s">
        <v>1275</v>
      </c>
      <c r="E76" s="47"/>
      <c r="F76" s="66" t="s">
        <v>1275</v>
      </c>
      <c r="G76" s="48"/>
      <c r="H76" s="48"/>
      <c r="I76" s="48"/>
    </row>
    <row r="77" spans="1:9" ht="12.75">
      <c r="A77" s="65" t="s">
        <v>326</v>
      </c>
      <c r="B77" s="46" t="s">
        <v>192</v>
      </c>
      <c r="C77" s="46" t="s">
        <v>327</v>
      </c>
      <c r="D77" s="47"/>
      <c r="E77" s="47"/>
      <c r="F77" s="66" t="s">
        <v>1275</v>
      </c>
      <c r="G77" s="48"/>
      <c r="H77" s="48"/>
      <c r="I77" s="48"/>
    </row>
    <row r="78" spans="1:9" ht="12.75">
      <c r="A78" s="65" t="s">
        <v>328</v>
      </c>
      <c r="B78" s="46" t="s">
        <v>192</v>
      </c>
      <c r="C78" s="46" t="s">
        <v>329</v>
      </c>
      <c r="D78" s="47"/>
      <c r="E78" s="47"/>
      <c r="F78" s="66" t="s">
        <v>1275</v>
      </c>
      <c r="G78" s="48"/>
      <c r="H78" s="48"/>
      <c r="I78" s="48"/>
    </row>
    <row r="79" spans="1:9" ht="12.75">
      <c r="A79" s="65" t="s">
        <v>330</v>
      </c>
      <c r="B79" s="46" t="s">
        <v>192</v>
      </c>
      <c r="C79" s="46" t="s">
        <v>331</v>
      </c>
      <c r="D79" s="47"/>
      <c r="E79" s="47"/>
      <c r="F79" s="66" t="s">
        <v>1275</v>
      </c>
      <c r="G79" s="48"/>
      <c r="H79" s="48"/>
      <c r="I79" s="48"/>
    </row>
    <row r="80" spans="1:9" ht="12.75">
      <c r="A80" s="65" t="s">
        <v>332</v>
      </c>
      <c r="B80" s="46" t="s">
        <v>192</v>
      </c>
      <c r="C80" s="46" t="s">
        <v>333</v>
      </c>
      <c r="D80" s="47"/>
      <c r="E80" s="47"/>
      <c r="F80" s="66" t="s">
        <v>1275</v>
      </c>
      <c r="G80" s="48"/>
      <c r="H80" s="48"/>
      <c r="I80" s="48"/>
    </row>
    <row r="81" spans="1:9" ht="12.75">
      <c r="A81" s="65" t="s">
        <v>334</v>
      </c>
      <c r="B81" s="46" t="s">
        <v>192</v>
      </c>
      <c r="C81" s="46" t="s">
        <v>335</v>
      </c>
      <c r="D81" s="47"/>
      <c r="E81" s="47"/>
      <c r="F81" s="66" t="s">
        <v>1275</v>
      </c>
      <c r="G81" s="48"/>
      <c r="H81" s="48"/>
      <c r="I81" s="48"/>
    </row>
    <row r="82" spans="1:9" ht="12.75">
      <c r="A82" s="65" t="s">
        <v>336</v>
      </c>
      <c r="B82" s="46" t="s">
        <v>192</v>
      </c>
      <c r="C82" s="46" t="s">
        <v>337</v>
      </c>
      <c r="D82" s="47"/>
      <c r="E82" s="47"/>
      <c r="F82" s="66" t="s">
        <v>1275</v>
      </c>
      <c r="G82" s="48"/>
      <c r="H82" s="48"/>
      <c r="I82" s="48"/>
    </row>
    <row r="83" spans="1:9" ht="12.75">
      <c r="A83" s="65" t="s">
        <v>338</v>
      </c>
      <c r="B83" s="46" t="s">
        <v>192</v>
      </c>
      <c r="C83" s="46" t="s">
        <v>339</v>
      </c>
      <c r="D83" s="47"/>
      <c r="E83" s="47"/>
      <c r="F83" s="66" t="s">
        <v>1275</v>
      </c>
      <c r="G83" s="48"/>
      <c r="H83" s="48"/>
      <c r="I83" s="48"/>
    </row>
    <row r="84" spans="1:9" ht="25.5">
      <c r="A84" s="65" t="s">
        <v>340</v>
      </c>
      <c r="B84" s="46" t="s">
        <v>192</v>
      </c>
      <c r="C84" s="46" t="s">
        <v>341</v>
      </c>
      <c r="D84" s="47"/>
      <c r="E84" s="47"/>
      <c r="F84" s="66" t="s">
        <v>1275</v>
      </c>
      <c r="G84" s="48"/>
      <c r="H84" s="48"/>
      <c r="I84" s="48"/>
    </row>
    <row r="85" spans="1:9" ht="12.75">
      <c r="A85" s="65" t="s">
        <v>342</v>
      </c>
      <c r="B85" s="46" t="s">
        <v>192</v>
      </c>
      <c r="C85" s="46" t="s">
        <v>343</v>
      </c>
      <c r="D85" s="47"/>
      <c r="E85" s="47"/>
      <c r="F85" s="66" t="s">
        <v>1275</v>
      </c>
      <c r="G85" s="48"/>
      <c r="H85" s="48"/>
      <c r="I85" s="48"/>
    </row>
    <row r="86" spans="1:9" ht="12.75">
      <c r="A86" s="65" t="s">
        <v>344</v>
      </c>
      <c r="B86" s="46" t="s">
        <v>192</v>
      </c>
      <c r="C86" s="46" t="s">
        <v>345</v>
      </c>
      <c r="D86" s="47"/>
      <c r="E86" s="47"/>
      <c r="F86" s="66" t="s">
        <v>1275</v>
      </c>
      <c r="G86" s="48"/>
      <c r="H86" s="48"/>
      <c r="I86" s="48"/>
    </row>
    <row r="87" spans="1:9" ht="12.75">
      <c r="A87" s="65" t="s">
        <v>346</v>
      </c>
      <c r="B87" s="46" t="s">
        <v>192</v>
      </c>
      <c r="C87" s="46" t="s">
        <v>347</v>
      </c>
      <c r="D87" s="47"/>
      <c r="E87" s="47"/>
      <c r="F87" s="66" t="s">
        <v>1275</v>
      </c>
      <c r="G87" s="48"/>
      <c r="H87" s="48"/>
      <c r="I87" s="48"/>
    </row>
    <row r="88" spans="1:9" ht="12.75">
      <c r="A88" s="65" t="s">
        <v>348</v>
      </c>
      <c r="B88" s="46" t="s">
        <v>192</v>
      </c>
      <c r="C88" s="46" t="s">
        <v>349</v>
      </c>
      <c r="D88" s="47"/>
      <c r="E88" s="47"/>
      <c r="F88" s="66" t="s">
        <v>1275</v>
      </c>
      <c r="G88" s="48"/>
      <c r="H88" s="48"/>
      <c r="I88" s="48"/>
    </row>
    <row r="89" spans="1:9" ht="12.75">
      <c r="A89" s="65" t="s">
        <v>350</v>
      </c>
      <c r="B89" s="46" t="s">
        <v>192</v>
      </c>
      <c r="C89" s="46" t="s">
        <v>351</v>
      </c>
      <c r="D89" s="47"/>
      <c r="E89" s="47"/>
      <c r="F89" s="66" t="s">
        <v>1275</v>
      </c>
      <c r="G89" s="48"/>
      <c r="H89" s="48"/>
      <c r="I89" s="48"/>
    </row>
    <row r="90" spans="1:9" ht="12.75">
      <c r="A90" s="65" t="s">
        <v>352</v>
      </c>
      <c r="B90" s="46" t="s">
        <v>192</v>
      </c>
      <c r="C90" s="46" t="s">
        <v>353</v>
      </c>
      <c r="D90" s="47"/>
      <c r="E90" s="47"/>
      <c r="F90" s="66" t="s">
        <v>1275</v>
      </c>
      <c r="G90" s="48"/>
      <c r="H90" s="48"/>
      <c r="I90" s="48"/>
    </row>
    <row r="91" spans="1:9" ht="12.75">
      <c r="A91" s="65" t="s">
        <v>354</v>
      </c>
      <c r="B91" s="46" t="s">
        <v>192</v>
      </c>
      <c r="C91" s="46" t="s">
        <v>355</v>
      </c>
      <c r="D91" s="47"/>
      <c r="E91" s="47"/>
      <c r="F91" s="66" t="s">
        <v>1275</v>
      </c>
      <c r="G91" s="48"/>
      <c r="H91" s="48"/>
      <c r="I91" s="48"/>
    </row>
    <row r="92" spans="1:9" ht="12.75">
      <c r="A92" s="65" t="s">
        <v>356</v>
      </c>
      <c r="B92" s="46" t="s">
        <v>192</v>
      </c>
      <c r="C92" s="46" t="s">
        <v>357</v>
      </c>
      <c r="D92" s="47"/>
      <c r="E92" s="47"/>
      <c r="F92" s="66" t="s">
        <v>1275</v>
      </c>
      <c r="G92" s="48"/>
      <c r="H92" s="48"/>
      <c r="I92" s="48"/>
    </row>
    <row r="93" spans="1:9" ht="12.75">
      <c r="A93" s="65" t="s">
        <v>358</v>
      </c>
      <c r="B93" s="46" t="s">
        <v>192</v>
      </c>
      <c r="C93" s="46" t="s">
        <v>359</v>
      </c>
      <c r="D93" s="47"/>
      <c r="E93" s="47"/>
      <c r="F93" s="66" t="s">
        <v>1275</v>
      </c>
      <c r="G93" s="48"/>
      <c r="H93" s="48"/>
      <c r="I93" s="48"/>
    </row>
    <row r="94" spans="1:9" ht="12.75">
      <c r="A94" s="65" t="s">
        <v>360</v>
      </c>
      <c r="B94" s="46" t="s">
        <v>192</v>
      </c>
      <c r="C94" s="46" t="s">
        <v>361</v>
      </c>
      <c r="D94" s="47"/>
      <c r="E94" s="47"/>
      <c r="F94" s="66" t="s">
        <v>1275</v>
      </c>
      <c r="G94" s="48"/>
      <c r="H94" s="48"/>
      <c r="I94" s="48"/>
    </row>
    <row r="95" spans="1:9" ht="12.75">
      <c r="A95" s="65" t="s">
        <v>362</v>
      </c>
      <c r="B95" s="46" t="s">
        <v>192</v>
      </c>
      <c r="C95" s="46" t="s">
        <v>363</v>
      </c>
      <c r="D95" s="47"/>
      <c r="E95" s="47"/>
      <c r="F95" s="66" t="s">
        <v>1275</v>
      </c>
      <c r="G95" s="48"/>
      <c r="H95" s="48"/>
      <c r="I95" s="48"/>
    </row>
    <row r="96" spans="1:9" ht="25.5">
      <c r="A96" s="65" t="s">
        <v>364</v>
      </c>
      <c r="B96" s="46" t="s">
        <v>192</v>
      </c>
      <c r="C96" s="46" t="s">
        <v>365</v>
      </c>
      <c r="D96" s="47"/>
      <c r="E96" s="47"/>
      <c r="F96" s="66" t="s">
        <v>1275</v>
      </c>
      <c r="G96" s="48"/>
      <c r="H96" s="48"/>
      <c r="I96" s="48"/>
    </row>
    <row r="97" spans="1:9" ht="12.75">
      <c r="A97" s="65" t="s">
        <v>366</v>
      </c>
      <c r="B97" s="46" t="s">
        <v>192</v>
      </c>
      <c r="C97" s="46" t="s">
        <v>367</v>
      </c>
      <c r="D97" s="47"/>
      <c r="E97" s="47"/>
      <c r="F97" s="66" t="s">
        <v>1275</v>
      </c>
      <c r="G97" s="48"/>
      <c r="H97" s="48"/>
      <c r="I97" s="48"/>
    </row>
    <row r="98" spans="1:9" ht="12.75">
      <c r="A98" s="65" t="s">
        <v>368</v>
      </c>
      <c r="B98" s="46" t="s">
        <v>192</v>
      </c>
      <c r="C98" s="46" t="s">
        <v>369</v>
      </c>
      <c r="D98" s="47"/>
      <c r="E98" s="47"/>
      <c r="F98" s="66" t="s">
        <v>1275</v>
      </c>
      <c r="G98" s="48"/>
      <c r="H98" s="48"/>
      <c r="I98" s="48"/>
    </row>
    <row r="99" spans="1:9" ht="12.75">
      <c r="A99" s="65" t="s">
        <v>370</v>
      </c>
      <c r="B99" s="46" t="s">
        <v>192</v>
      </c>
      <c r="C99" s="46" t="s">
        <v>371</v>
      </c>
      <c r="D99" s="47"/>
      <c r="E99" s="47"/>
      <c r="F99" s="66" t="s">
        <v>1275</v>
      </c>
      <c r="G99" s="48"/>
      <c r="H99" s="48"/>
      <c r="I99" s="48"/>
    </row>
    <row r="100" spans="1:9" ht="12.75">
      <c r="A100" s="65" t="s">
        <v>372</v>
      </c>
      <c r="B100" s="46" t="s">
        <v>192</v>
      </c>
      <c r="C100" s="46" t="s">
        <v>373</v>
      </c>
      <c r="D100" s="47"/>
      <c r="E100" s="47"/>
      <c r="F100" s="66" t="s">
        <v>1275</v>
      </c>
      <c r="G100" s="48"/>
      <c r="H100" s="48"/>
      <c r="I100" s="48"/>
    </row>
    <row r="101" spans="1:9" ht="12.75">
      <c r="A101" s="65" t="s">
        <v>374</v>
      </c>
      <c r="B101" s="46" t="s">
        <v>192</v>
      </c>
      <c r="C101" s="46" t="s">
        <v>375</v>
      </c>
      <c r="D101" s="47"/>
      <c r="E101" s="47"/>
      <c r="F101" s="66" t="s">
        <v>1275</v>
      </c>
      <c r="G101" s="48"/>
      <c r="H101" s="48"/>
      <c r="I101" s="48"/>
    </row>
    <row r="102" spans="1:9" ht="12.75">
      <c r="A102" s="65" t="s">
        <v>376</v>
      </c>
      <c r="B102" s="46" t="s">
        <v>192</v>
      </c>
      <c r="C102" s="46" t="s">
        <v>377</v>
      </c>
      <c r="D102" s="47"/>
      <c r="E102" s="47"/>
      <c r="F102" s="66" t="s">
        <v>1275</v>
      </c>
      <c r="G102" s="48"/>
      <c r="H102" s="48"/>
      <c r="I102" s="48"/>
    </row>
    <row r="103" spans="1:9" ht="12.75">
      <c r="A103" s="65" t="s">
        <v>378</v>
      </c>
      <c r="B103" s="46" t="s">
        <v>192</v>
      </c>
      <c r="C103" s="46" t="s">
        <v>379</v>
      </c>
      <c r="D103" s="47"/>
      <c r="E103" s="47"/>
      <c r="F103" s="66" t="s">
        <v>1275</v>
      </c>
      <c r="G103" s="48"/>
      <c r="H103" s="48"/>
      <c r="I103" s="48"/>
    </row>
    <row r="104" spans="1:9" ht="12.75">
      <c r="A104" s="65" t="s">
        <v>380</v>
      </c>
      <c r="B104" s="46" t="s">
        <v>192</v>
      </c>
      <c r="C104" s="46" t="s">
        <v>381</v>
      </c>
      <c r="D104" s="47"/>
      <c r="E104" s="47"/>
      <c r="F104" s="66" t="s">
        <v>1275</v>
      </c>
      <c r="G104" s="48"/>
      <c r="H104" s="48"/>
      <c r="I104" s="48"/>
    </row>
    <row r="105" spans="1:9" ht="12.75">
      <c r="A105" s="65" t="s">
        <v>382</v>
      </c>
      <c r="B105" s="46" t="s">
        <v>192</v>
      </c>
      <c r="C105" s="46" t="s">
        <v>383</v>
      </c>
      <c r="D105" s="47"/>
      <c r="E105" s="47"/>
      <c r="F105" s="66" t="s">
        <v>1275</v>
      </c>
      <c r="G105" s="48"/>
      <c r="H105" s="48"/>
      <c r="I105" s="48"/>
    </row>
    <row r="106" spans="1:9" ht="12.75">
      <c r="A106" s="65" t="s">
        <v>384</v>
      </c>
      <c r="B106" s="46" t="s">
        <v>192</v>
      </c>
      <c r="C106" s="46" t="s">
        <v>385</v>
      </c>
      <c r="D106" s="47"/>
      <c r="E106" s="47"/>
      <c r="F106" s="66" t="s">
        <v>1275</v>
      </c>
      <c r="G106" s="48"/>
      <c r="H106" s="48"/>
      <c r="I106" s="48"/>
    </row>
    <row r="107" spans="1:9" ht="12.75">
      <c r="A107" s="65" t="s">
        <v>386</v>
      </c>
      <c r="B107" s="46" t="s">
        <v>192</v>
      </c>
      <c r="C107" s="46" t="s">
        <v>387</v>
      </c>
      <c r="D107" s="47"/>
      <c r="E107" s="47"/>
      <c r="F107" s="66" t="s">
        <v>1275</v>
      </c>
      <c r="G107" s="48"/>
      <c r="H107" s="48"/>
      <c r="I107" s="48"/>
    </row>
    <row r="108" spans="1:9" ht="12.75">
      <c r="A108" s="65" t="s">
        <v>388</v>
      </c>
      <c r="B108" s="46" t="s">
        <v>192</v>
      </c>
      <c r="C108" s="46" t="s">
        <v>389</v>
      </c>
      <c r="D108" s="47"/>
      <c r="E108" s="47"/>
      <c r="F108" s="66" t="s">
        <v>1275</v>
      </c>
      <c r="G108" s="48"/>
      <c r="H108" s="48"/>
      <c r="I108" s="48"/>
    </row>
    <row r="109" spans="1:9" ht="12.75">
      <c r="A109" s="65" t="s">
        <v>390</v>
      </c>
      <c r="B109" s="46" t="s">
        <v>192</v>
      </c>
      <c r="C109" s="46" t="s">
        <v>391</v>
      </c>
      <c r="D109" s="47"/>
      <c r="E109" s="47"/>
      <c r="F109" s="66" t="s">
        <v>1275</v>
      </c>
      <c r="G109" s="48"/>
      <c r="H109" s="48"/>
      <c r="I109" s="48"/>
    </row>
    <row r="110" spans="1:9" ht="12.75">
      <c r="A110" s="65" t="s">
        <v>392</v>
      </c>
      <c r="B110" s="46" t="s">
        <v>192</v>
      </c>
      <c r="C110" s="46" t="s">
        <v>393</v>
      </c>
      <c r="D110" s="47"/>
      <c r="E110" s="47"/>
      <c r="F110" s="66" t="s">
        <v>1275</v>
      </c>
      <c r="G110" s="48"/>
      <c r="H110" s="48"/>
      <c r="I110" s="48"/>
    </row>
    <row r="111" spans="1:9" ht="12.75">
      <c r="A111" s="65" t="s">
        <v>394</v>
      </c>
      <c r="B111" s="46" t="s">
        <v>192</v>
      </c>
      <c r="C111" s="46" t="s">
        <v>395</v>
      </c>
      <c r="D111" s="47"/>
      <c r="E111" s="47"/>
      <c r="F111" s="66" t="s">
        <v>1275</v>
      </c>
      <c r="G111" s="48"/>
      <c r="H111" s="48"/>
      <c r="I111" s="48"/>
    </row>
    <row r="112" spans="1:9" ht="12.75">
      <c r="A112" s="65" t="s">
        <v>396</v>
      </c>
      <c r="B112" s="46" t="s">
        <v>192</v>
      </c>
      <c r="C112" s="46" t="s">
        <v>397</v>
      </c>
      <c r="D112" s="47"/>
      <c r="E112" s="47"/>
      <c r="F112" s="66" t="s">
        <v>1275</v>
      </c>
      <c r="G112" s="48"/>
      <c r="H112" s="48"/>
      <c r="I112" s="48"/>
    </row>
    <row r="113" spans="1:9" ht="12.75">
      <c r="A113" s="65" t="s">
        <v>398</v>
      </c>
      <c r="B113" s="46" t="s">
        <v>192</v>
      </c>
      <c r="C113" s="46" t="s">
        <v>399</v>
      </c>
      <c r="D113" s="47"/>
      <c r="E113" s="47"/>
      <c r="F113" s="66" t="s">
        <v>1275</v>
      </c>
      <c r="G113" s="48"/>
      <c r="H113" s="48"/>
      <c r="I113" s="48"/>
    </row>
    <row r="114" spans="1:9" ht="12.75">
      <c r="A114" s="65" t="s">
        <v>400</v>
      </c>
      <c r="B114" s="46" t="s">
        <v>192</v>
      </c>
      <c r="C114" s="46" t="s">
        <v>401</v>
      </c>
      <c r="D114" s="47"/>
      <c r="E114" s="47"/>
      <c r="F114" s="66" t="s">
        <v>1275</v>
      </c>
      <c r="G114" s="48"/>
      <c r="H114" s="48"/>
      <c r="I114" s="48"/>
    </row>
    <row r="115" spans="1:9" ht="12.75">
      <c r="A115" s="65" t="s">
        <v>402</v>
      </c>
      <c r="B115" s="46" t="s">
        <v>192</v>
      </c>
      <c r="C115" s="46" t="s">
        <v>403</v>
      </c>
      <c r="D115" s="47"/>
      <c r="E115" s="47"/>
      <c r="F115" s="66" t="s">
        <v>1275</v>
      </c>
      <c r="G115" s="48"/>
      <c r="H115" s="48"/>
      <c r="I115" s="48"/>
    </row>
    <row r="116" spans="1:9" ht="12.75">
      <c r="A116" s="65" t="s">
        <v>404</v>
      </c>
      <c r="B116" s="46" t="s">
        <v>192</v>
      </c>
      <c r="C116" s="46" t="s">
        <v>405</v>
      </c>
      <c r="D116" s="47"/>
      <c r="E116" s="47"/>
      <c r="F116" s="66" t="s">
        <v>1275</v>
      </c>
      <c r="G116" s="48"/>
      <c r="H116" s="48"/>
      <c r="I116" s="48"/>
    </row>
    <row r="117" spans="1:9" ht="12.75">
      <c r="A117" s="65" t="s">
        <v>406</v>
      </c>
      <c r="B117" s="46" t="s">
        <v>192</v>
      </c>
      <c r="C117" s="46" t="s">
        <v>407</v>
      </c>
      <c r="D117" s="66" t="s">
        <v>1275</v>
      </c>
      <c r="E117" s="47"/>
      <c r="F117" s="66" t="s">
        <v>1275</v>
      </c>
      <c r="G117" s="48"/>
      <c r="H117" s="48"/>
      <c r="I117" s="48"/>
    </row>
    <row r="118" spans="1:9" ht="12.75">
      <c r="A118" s="65" t="s">
        <v>408</v>
      </c>
      <c r="B118" s="46" t="s">
        <v>192</v>
      </c>
      <c r="C118" s="46" t="s">
        <v>409</v>
      </c>
      <c r="D118" s="47"/>
      <c r="E118" s="47"/>
      <c r="F118" s="66" t="s">
        <v>1275</v>
      </c>
      <c r="G118" s="48"/>
      <c r="H118" s="48"/>
      <c r="I118" s="48"/>
    </row>
    <row r="119" spans="1:9" ht="12.75">
      <c r="A119" s="65" t="s">
        <v>410</v>
      </c>
      <c r="B119" s="46" t="s">
        <v>192</v>
      </c>
      <c r="C119" s="46" t="s">
        <v>411</v>
      </c>
      <c r="D119" s="47"/>
      <c r="E119" s="47"/>
      <c r="F119" s="66" t="s">
        <v>1275</v>
      </c>
      <c r="G119" s="48"/>
      <c r="H119" s="48"/>
      <c r="I119" s="48"/>
    </row>
    <row r="120" spans="1:9" ht="12.75">
      <c r="A120" s="65" t="s">
        <v>412</v>
      </c>
      <c r="B120" s="46" t="s">
        <v>192</v>
      </c>
      <c r="C120" s="46" t="s">
        <v>413</v>
      </c>
      <c r="D120" s="47"/>
      <c r="E120" s="47"/>
      <c r="F120" s="66" t="s">
        <v>1275</v>
      </c>
      <c r="G120" s="48"/>
      <c r="H120" s="48"/>
      <c r="I120" s="48"/>
    </row>
    <row r="121" spans="1:9" ht="12.75">
      <c r="A121" s="65" t="s">
        <v>414</v>
      </c>
      <c r="B121" s="46" t="s">
        <v>192</v>
      </c>
      <c r="C121" s="46" t="s">
        <v>415</v>
      </c>
      <c r="D121" s="47"/>
      <c r="E121" s="47"/>
      <c r="F121" s="66" t="s">
        <v>1275</v>
      </c>
      <c r="G121" s="48"/>
      <c r="H121" s="48"/>
      <c r="I121" s="48"/>
    </row>
    <row r="122" spans="1:9" ht="12.75">
      <c r="A122" s="65" t="s">
        <v>416</v>
      </c>
      <c r="B122" s="46" t="s">
        <v>192</v>
      </c>
      <c r="C122" s="46" t="s">
        <v>417</v>
      </c>
      <c r="D122" s="47"/>
      <c r="E122" s="47"/>
      <c r="F122" s="66" t="s">
        <v>1275</v>
      </c>
      <c r="G122" s="48"/>
      <c r="H122" s="48"/>
      <c r="I122" s="48"/>
    </row>
    <row r="123" spans="1:9" ht="12.75">
      <c r="A123" s="65" t="s">
        <v>418</v>
      </c>
      <c r="B123" s="46" t="s">
        <v>192</v>
      </c>
      <c r="C123" s="46" t="s">
        <v>419</v>
      </c>
      <c r="D123" s="47"/>
      <c r="E123" s="47"/>
      <c r="F123" s="66" t="s">
        <v>1275</v>
      </c>
      <c r="G123" s="48"/>
      <c r="H123" s="48"/>
      <c r="I123" s="48"/>
    </row>
    <row r="124" spans="1:9" ht="12.75">
      <c r="A124" s="65" t="s">
        <v>420</v>
      </c>
      <c r="B124" s="46" t="s">
        <v>192</v>
      </c>
      <c r="C124" s="46" t="s">
        <v>421</v>
      </c>
      <c r="D124" s="47"/>
      <c r="E124" s="47"/>
      <c r="F124" s="66" t="s">
        <v>1275</v>
      </c>
      <c r="G124" s="48"/>
      <c r="H124" s="48"/>
      <c r="I124" s="48"/>
    </row>
    <row r="125" spans="1:9" ht="12.75">
      <c r="A125" s="65" t="s">
        <v>422</v>
      </c>
      <c r="B125" s="46" t="s">
        <v>192</v>
      </c>
      <c r="C125" s="46" t="s">
        <v>423</v>
      </c>
      <c r="D125" s="47"/>
      <c r="E125" s="47"/>
      <c r="F125" s="66" t="s">
        <v>1275</v>
      </c>
      <c r="G125" s="48"/>
      <c r="H125" s="48"/>
      <c r="I125" s="48"/>
    </row>
    <row r="126" spans="1:9" ht="12.75">
      <c r="A126" s="65" t="s">
        <v>334</v>
      </c>
      <c r="B126" s="46" t="s">
        <v>192</v>
      </c>
      <c r="C126" s="46" t="s">
        <v>424</v>
      </c>
      <c r="D126" s="47"/>
      <c r="E126" s="47"/>
      <c r="F126" s="66" t="s">
        <v>1275</v>
      </c>
      <c r="G126" s="48"/>
      <c r="H126" s="48"/>
      <c r="I126" s="48"/>
    </row>
    <row r="127" spans="1:9" ht="12.75">
      <c r="A127" s="65" t="s">
        <v>425</v>
      </c>
      <c r="B127" s="46" t="s">
        <v>192</v>
      </c>
      <c r="C127" s="46" t="s">
        <v>426</v>
      </c>
      <c r="D127" s="47"/>
      <c r="E127" s="47"/>
      <c r="F127" s="66" t="s">
        <v>1275</v>
      </c>
      <c r="G127" s="48"/>
      <c r="H127" s="48"/>
      <c r="I127" s="48"/>
    </row>
    <row r="128" spans="1:9" ht="12.75">
      <c r="A128" s="65" t="s">
        <v>427</v>
      </c>
      <c r="B128" s="46" t="s">
        <v>192</v>
      </c>
      <c r="C128" s="46" t="s">
        <v>428</v>
      </c>
      <c r="D128" s="47"/>
      <c r="E128" s="47"/>
      <c r="F128" s="66" t="s">
        <v>1275</v>
      </c>
      <c r="G128" s="48"/>
      <c r="H128" s="48"/>
      <c r="I128" s="48"/>
    </row>
    <row r="129" spans="1:9" ht="12.75">
      <c r="A129" s="65" t="s">
        <v>429</v>
      </c>
      <c r="B129" s="46" t="s">
        <v>192</v>
      </c>
      <c r="C129" s="46" t="s">
        <v>430</v>
      </c>
      <c r="D129" s="47"/>
      <c r="E129" s="47"/>
      <c r="F129" s="66" t="s">
        <v>1275</v>
      </c>
      <c r="G129" s="48"/>
      <c r="H129" s="48"/>
      <c r="I129" s="48"/>
    </row>
    <row r="130" spans="1:9" ht="12.75">
      <c r="A130" s="65" t="s">
        <v>296</v>
      </c>
      <c r="B130" s="46" t="s">
        <v>192</v>
      </c>
      <c r="C130" s="46" t="s">
        <v>431</v>
      </c>
      <c r="D130" s="49">
        <f>SUM(R39947001:R39949101)</f>
        <v>0</v>
      </c>
      <c r="E130" s="49">
        <f>SUM(R39947002:R39949102)</f>
        <v>0</v>
      </c>
      <c r="F130" s="66" t="s">
        <v>1275</v>
      </c>
      <c r="G130" s="48"/>
      <c r="H130" s="48"/>
      <c r="I130" s="48"/>
    </row>
    <row r="131" spans="1:9" ht="12.75">
      <c r="A131" s="65" t="s">
        <v>432</v>
      </c>
      <c r="B131" s="46" t="s">
        <v>192</v>
      </c>
      <c r="C131" s="46" t="s">
        <v>433</v>
      </c>
      <c r="D131" s="49">
        <f>R39955401+R39955451</f>
        <v>0</v>
      </c>
      <c r="E131" s="49">
        <f>R39955402+R39955452</f>
        <v>0</v>
      </c>
      <c r="F131" s="66" t="s">
        <v>1275</v>
      </c>
      <c r="G131" s="48"/>
      <c r="H131" s="48"/>
      <c r="I131" s="48"/>
    </row>
    <row r="132" spans="1:9" ht="12.75">
      <c r="A132" s="65" t="s">
        <v>434</v>
      </c>
      <c r="B132" s="46" t="s">
        <v>192</v>
      </c>
      <c r="C132" s="46" t="s">
        <v>435</v>
      </c>
      <c r="D132" s="47"/>
      <c r="E132" s="47"/>
      <c r="F132" s="66" t="s">
        <v>1275</v>
      </c>
      <c r="G132" s="48"/>
      <c r="H132" s="48"/>
      <c r="I132" s="48"/>
    </row>
    <row r="133" spans="1:9" ht="12.75">
      <c r="A133" s="65" t="s">
        <v>436</v>
      </c>
      <c r="B133" s="46" t="s">
        <v>192</v>
      </c>
      <c r="C133" s="46" t="s">
        <v>437</v>
      </c>
      <c r="D133" s="47"/>
      <c r="E133" s="47"/>
      <c r="F133" s="66" t="s">
        <v>1275</v>
      </c>
      <c r="G133" s="48"/>
      <c r="H133" s="48"/>
      <c r="I133" s="48"/>
    </row>
    <row r="134" spans="1:9" ht="12.75">
      <c r="A134" s="65" t="s">
        <v>438</v>
      </c>
      <c r="B134" s="46" t="s">
        <v>192</v>
      </c>
      <c r="C134" s="46" t="s">
        <v>439</v>
      </c>
      <c r="D134" s="47"/>
      <c r="E134" s="47"/>
      <c r="F134" s="66" t="s">
        <v>1275</v>
      </c>
      <c r="G134" s="48"/>
      <c r="H134" s="48"/>
      <c r="I134" s="48"/>
    </row>
    <row r="135" spans="1:9" ht="12.75">
      <c r="A135" s="65" t="s">
        <v>440</v>
      </c>
      <c r="B135" s="46" t="s">
        <v>192</v>
      </c>
      <c r="C135" s="46" t="s">
        <v>441</v>
      </c>
      <c r="D135" s="47"/>
      <c r="E135" s="47"/>
      <c r="F135" s="66" t="s">
        <v>1275</v>
      </c>
      <c r="G135" s="48"/>
      <c r="H135" s="48"/>
      <c r="I135" s="48"/>
    </row>
    <row r="136" spans="1:9" ht="12.75">
      <c r="A136" s="65" t="s">
        <v>442</v>
      </c>
      <c r="B136" s="46" t="s">
        <v>192</v>
      </c>
      <c r="C136" s="46" t="s">
        <v>443</v>
      </c>
      <c r="D136" s="47"/>
      <c r="E136" s="47"/>
      <c r="F136" s="66" t="s">
        <v>1275</v>
      </c>
      <c r="G136" s="48"/>
      <c r="H136" s="48"/>
      <c r="I136" s="48"/>
    </row>
    <row r="137" spans="1:9" ht="12.75">
      <c r="A137" s="65" t="s">
        <v>444</v>
      </c>
      <c r="B137" s="46" t="s">
        <v>192</v>
      </c>
      <c r="C137" s="46" t="s">
        <v>445</v>
      </c>
      <c r="D137" s="47"/>
      <c r="E137" s="47"/>
      <c r="F137" s="66" t="s">
        <v>1275</v>
      </c>
      <c r="G137" s="48"/>
      <c r="H137" s="48"/>
      <c r="I137" s="48"/>
    </row>
    <row r="138" spans="1:9" ht="12.75">
      <c r="A138" s="65" t="s">
        <v>446</v>
      </c>
      <c r="B138" s="46" t="s">
        <v>192</v>
      </c>
      <c r="C138" s="46" t="s">
        <v>447</v>
      </c>
      <c r="D138" s="47"/>
      <c r="E138" s="47"/>
      <c r="F138" s="66" t="s">
        <v>1275</v>
      </c>
      <c r="G138" s="48"/>
      <c r="H138" s="48"/>
      <c r="I138" s="48"/>
    </row>
    <row r="139" spans="1:9" ht="12.75">
      <c r="A139" s="65" t="s">
        <v>448</v>
      </c>
      <c r="B139" s="46" t="s">
        <v>192</v>
      </c>
      <c r="C139" s="46" t="s">
        <v>449</v>
      </c>
      <c r="D139" s="47"/>
      <c r="E139" s="47"/>
      <c r="F139" s="66" t="s">
        <v>1275</v>
      </c>
      <c r="G139" s="48"/>
      <c r="H139" s="48"/>
      <c r="I139" s="48"/>
    </row>
    <row r="140" spans="1:9" ht="12.75">
      <c r="A140" s="65" t="s">
        <v>450</v>
      </c>
      <c r="B140" s="46" t="s">
        <v>192</v>
      </c>
      <c r="C140" s="46" t="s">
        <v>451</v>
      </c>
      <c r="D140" s="47"/>
      <c r="E140" s="47"/>
      <c r="F140" s="66" t="s">
        <v>1275</v>
      </c>
      <c r="G140" s="48"/>
      <c r="H140" s="48"/>
      <c r="I140" s="48"/>
    </row>
    <row r="141" spans="1:9" ht="12.75">
      <c r="A141" s="65" t="s">
        <v>444</v>
      </c>
      <c r="B141" s="46" t="s">
        <v>192</v>
      </c>
      <c r="C141" s="46" t="s">
        <v>452</v>
      </c>
      <c r="D141" s="47"/>
      <c r="E141" s="47"/>
      <c r="F141" s="66" t="s">
        <v>1275</v>
      </c>
      <c r="G141" s="48"/>
      <c r="H141" s="48"/>
      <c r="I141" s="48"/>
    </row>
    <row r="142" spans="1:9" ht="12.75">
      <c r="A142" s="65" t="s">
        <v>446</v>
      </c>
      <c r="B142" s="46" t="s">
        <v>192</v>
      </c>
      <c r="C142" s="46" t="s">
        <v>453</v>
      </c>
      <c r="D142" s="47"/>
      <c r="E142" s="47"/>
      <c r="F142" s="66" t="s">
        <v>1275</v>
      </c>
      <c r="G142" s="48"/>
      <c r="H142" s="48"/>
      <c r="I142" s="48"/>
    </row>
    <row r="143" spans="1:9" ht="12.75">
      <c r="A143" s="65" t="s">
        <v>448</v>
      </c>
      <c r="B143" s="46" t="s">
        <v>192</v>
      </c>
      <c r="C143" s="46" t="s">
        <v>454</v>
      </c>
      <c r="D143" s="47"/>
      <c r="E143" s="47"/>
      <c r="F143" s="66" t="s">
        <v>1275</v>
      </c>
      <c r="G143" s="48"/>
      <c r="H143" s="48"/>
      <c r="I143" s="48"/>
    </row>
    <row r="144" spans="1:9" ht="12.75">
      <c r="A144" s="65" t="s">
        <v>296</v>
      </c>
      <c r="B144" s="46" t="s">
        <v>192</v>
      </c>
      <c r="C144" s="46" t="s">
        <v>455</v>
      </c>
      <c r="D144" s="49">
        <f>SUM(R39955351:R39955881)</f>
        <v>0</v>
      </c>
      <c r="E144" s="49">
        <f>SUM(R39955352:R39955882)</f>
        <v>0</v>
      </c>
      <c r="F144" s="66" t="s">
        <v>1275</v>
      </c>
      <c r="G144" s="48"/>
      <c r="H144" s="48"/>
      <c r="I144" s="48"/>
    </row>
    <row r="145" spans="1:9" ht="12.75">
      <c r="A145" s="65" t="s">
        <v>456</v>
      </c>
      <c r="B145" s="46" t="s">
        <v>457</v>
      </c>
      <c r="C145" s="46" t="s">
        <v>458</v>
      </c>
      <c r="D145" s="67"/>
      <c r="E145" s="67"/>
      <c r="F145" s="66" t="s">
        <v>1275</v>
      </c>
      <c r="G145" s="48"/>
      <c r="H145" s="48"/>
      <c r="I145" s="48"/>
    </row>
    <row r="146" spans="1:9" ht="12.75">
      <c r="A146" s="65" t="s">
        <v>459</v>
      </c>
      <c r="B146" s="46" t="s">
        <v>457</v>
      </c>
      <c r="C146" s="46" t="s">
        <v>460</v>
      </c>
      <c r="D146" s="67"/>
      <c r="E146" s="67"/>
      <c r="F146" s="66" t="s">
        <v>1275</v>
      </c>
      <c r="G146" s="48"/>
      <c r="H146" s="48"/>
      <c r="I146" s="48"/>
    </row>
    <row r="147" spans="1:9" ht="12.75">
      <c r="A147" s="65" t="s">
        <v>461</v>
      </c>
      <c r="B147" s="46" t="s">
        <v>457</v>
      </c>
      <c r="C147" s="46" t="s">
        <v>462</v>
      </c>
      <c r="D147" s="67"/>
      <c r="E147" s="67"/>
      <c r="F147" s="66" t="s">
        <v>1275</v>
      </c>
      <c r="G147" s="48"/>
      <c r="H147" s="48"/>
      <c r="I147" s="48"/>
    </row>
    <row r="148" spans="1:9" ht="12.75">
      <c r="A148" s="65" t="s">
        <v>463</v>
      </c>
      <c r="B148" s="46" t="s">
        <v>457</v>
      </c>
      <c r="C148" s="46" t="s">
        <v>464</v>
      </c>
      <c r="D148" s="67"/>
      <c r="E148" s="67"/>
      <c r="F148" s="66" t="s">
        <v>1275</v>
      </c>
      <c r="G148" s="48"/>
      <c r="H148" s="48"/>
      <c r="I148" s="48"/>
    </row>
    <row r="149" spans="1:9" ht="12.75">
      <c r="A149" s="65" t="s">
        <v>465</v>
      </c>
      <c r="B149" s="46" t="s">
        <v>457</v>
      </c>
      <c r="C149" s="46" t="s">
        <v>466</v>
      </c>
      <c r="D149" s="67"/>
      <c r="E149" s="67"/>
      <c r="F149" s="66" t="s">
        <v>1275</v>
      </c>
      <c r="G149" s="48"/>
      <c r="H149" s="48"/>
      <c r="I149" s="48"/>
    </row>
    <row r="150" spans="1:9" ht="12.75">
      <c r="A150" s="65" t="s">
        <v>467</v>
      </c>
      <c r="B150" s="46" t="s">
        <v>457</v>
      </c>
      <c r="C150" s="46" t="s">
        <v>468</v>
      </c>
      <c r="D150" s="66" t="s">
        <v>1275</v>
      </c>
      <c r="E150" s="66" t="s">
        <v>1275</v>
      </c>
      <c r="F150" s="66" t="s">
        <v>1275</v>
      </c>
      <c r="G150" s="48"/>
      <c r="H150" s="48"/>
      <c r="I150" s="48"/>
    </row>
    <row r="151" spans="1:9" ht="12.75">
      <c r="A151" s="65" t="s">
        <v>469</v>
      </c>
      <c r="B151" s="46" t="s">
        <v>457</v>
      </c>
      <c r="C151" s="46" t="s">
        <v>470</v>
      </c>
      <c r="D151" s="66" t="s">
        <v>1275</v>
      </c>
      <c r="E151" s="66" t="s">
        <v>1275</v>
      </c>
      <c r="F151" s="66" t="s">
        <v>1275</v>
      </c>
      <c r="G151" s="48"/>
      <c r="H151" s="48"/>
      <c r="I151" s="48"/>
    </row>
    <row r="152" spans="1:9" ht="12.75">
      <c r="A152" s="65" t="s">
        <v>471</v>
      </c>
      <c r="B152" s="46" t="s">
        <v>457</v>
      </c>
      <c r="C152" s="46" t="s">
        <v>472</v>
      </c>
      <c r="D152" s="66" t="s">
        <v>1275</v>
      </c>
      <c r="E152" s="66" t="s">
        <v>1275</v>
      </c>
      <c r="F152" s="66" t="s">
        <v>1275</v>
      </c>
      <c r="G152" s="48"/>
      <c r="H152" s="48"/>
      <c r="I152" s="48"/>
    </row>
    <row r="153" spans="1:9" ht="12.75">
      <c r="A153" s="65" t="s">
        <v>473</v>
      </c>
      <c r="B153" s="46" t="s">
        <v>457</v>
      </c>
      <c r="C153" s="46" t="s">
        <v>474</v>
      </c>
      <c r="D153" s="67"/>
      <c r="E153" s="67"/>
      <c r="F153" s="66" t="s">
        <v>1275</v>
      </c>
      <c r="G153" s="48"/>
      <c r="H153" s="48"/>
      <c r="I153" s="48"/>
    </row>
    <row r="154" spans="1:9" ht="12.75">
      <c r="A154" s="65" t="s">
        <v>475</v>
      </c>
      <c r="B154" s="46" t="s">
        <v>457</v>
      </c>
      <c r="C154" s="46" t="s">
        <v>476</v>
      </c>
      <c r="D154" s="67"/>
      <c r="E154" s="67"/>
      <c r="F154" s="66" t="s">
        <v>1275</v>
      </c>
      <c r="G154" s="48"/>
      <c r="H154" s="48"/>
      <c r="I154" s="48"/>
    </row>
    <row r="155" spans="1:9" ht="12.75">
      <c r="A155" s="65" t="s">
        <v>477</v>
      </c>
      <c r="B155" s="46" t="s">
        <v>457</v>
      </c>
      <c r="C155" s="46" t="s">
        <v>478</v>
      </c>
      <c r="D155" s="67"/>
      <c r="E155" s="67"/>
      <c r="F155" s="66" t="s">
        <v>1275</v>
      </c>
      <c r="G155" s="48"/>
      <c r="H155" s="48"/>
      <c r="I155" s="48"/>
    </row>
    <row r="156" spans="1:9" ht="12.75">
      <c r="A156" s="65" t="s">
        <v>479</v>
      </c>
      <c r="B156" s="46" t="s">
        <v>457</v>
      </c>
      <c r="C156" s="46" t="s">
        <v>480</v>
      </c>
      <c r="D156" s="67"/>
      <c r="E156" s="67"/>
      <c r="F156" s="66" t="s">
        <v>1275</v>
      </c>
      <c r="G156" s="48"/>
      <c r="H156" s="48"/>
      <c r="I156" s="48"/>
    </row>
    <row r="157" spans="1:9" ht="12.75">
      <c r="A157" s="65" t="s">
        <v>481</v>
      </c>
      <c r="B157" s="46" t="s">
        <v>457</v>
      </c>
      <c r="C157" s="46" t="s">
        <v>482</v>
      </c>
      <c r="D157" s="67"/>
      <c r="E157" s="67"/>
      <c r="F157" s="66" t="s">
        <v>1275</v>
      </c>
      <c r="G157" s="48"/>
      <c r="H157" s="48"/>
      <c r="I157" s="48"/>
    </row>
    <row r="158" spans="1:9" ht="12.75">
      <c r="A158" s="65" t="s">
        <v>483</v>
      </c>
      <c r="B158" s="46" t="s">
        <v>457</v>
      </c>
      <c r="C158" s="46" t="s">
        <v>484</v>
      </c>
      <c r="D158" s="67"/>
      <c r="E158" s="67"/>
      <c r="F158" s="66" t="s">
        <v>1275</v>
      </c>
      <c r="G158" s="48"/>
      <c r="H158" s="48"/>
      <c r="I158" s="48"/>
    </row>
    <row r="159" spans="1:9" ht="12.75">
      <c r="A159" s="65" t="s">
        <v>485</v>
      </c>
      <c r="B159" s="46" t="s">
        <v>457</v>
      </c>
      <c r="C159" s="46" t="s">
        <v>486</v>
      </c>
      <c r="D159" s="67"/>
      <c r="E159" s="67"/>
      <c r="F159" s="66" t="s">
        <v>1275</v>
      </c>
      <c r="G159" s="48"/>
      <c r="H159" s="48"/>
      <c r="I159" s="48"/>
    </row>
    <row r="160" spans="1:9" ht="12.75">
      <c r="A160" s="65" t="s">
        <v>487</v>
      </c>
      <c r="B160" s="46" t="s">
        <v>457</v>
      </c>
      <c r="C160" s="46" t="s">
        <v>488</v>
      </c>
      <c r="D160" s="67"/>
      <c r="E160" s="67"/>
      <c r="F160" s="66" t="s">
        <v>1275</v>
      </c>
      <c r="G160" s="48"/>
      <c r="H160" s="48"/>
      <c r="I160" s="48"/>
    </row>
    <row r="161" spans="1:9" ht="12.75">
      <c r="A161" s="65" t="s">
        <v>489</v>
      </c>
      <c r="B161" s="46" t="s">
        <v>457</v>
      </c>
      <c r="C161" s="46" t="s">
        <v>490</v>
      </c>
      <c r="D161" s="67"/>
      <c r="E161" s="67"/>
      <c r="F161" s="66" t="s">
        <v>1275</v>
      </c>
      <c r="G161" s="48"/>
      <c r="H161" s="48"/>
      <c r="I161" s="48"/>
    </row>
    <row r="162" spans="1:9" ht="12.75">
      <c r="A162" s="65" t="s">
        <v>491</v>
      </c>
      <c r="B162" s="46" t="s">
        <v>457</v>
      </c>
      <c r="C162" s="46" t="s">
        <v>492</v>
      </c>
      <c r="D162" s="67"/>
      <c r="E162" s="67"/>
      <c r="F162" s="66" t="s">
        <v>1275</v>
      </c>
      <c r="G162" s="48"/>
      <c r="H162" s="48"/>
      <c r="I162" s="48"/>
    </row>
    <row r="163" spans="1:9" ht="12.75">
      <c r="A163" s="65" t="s">
        <v>493</v>
      </c>
      <c r="B163" s="46" t="s">
        <v>457</v>
      </c>
      <c r="C163" s="46" t="s">
        <v>494</v>
      </c>
      <c r="D163" s="67"/>
      <c r="E163" s="67"/>
      <c r="F163" s="66" t="s">
        <v>1275</v>
      </c>
      <c r="G163" s="48"/>
      <c r="H163" s="48"/>
      <c r="I163" s="48"/>
    </row>
    <row r="164" spans="1:9" ht="12.75">
      <c r="A164" s="65" t="s">
        <v>495</v>
      </c>
      <c r="B164" s="46" t="s">
        <v>457</v>
      </c>
      <c r="C164" s="46" t="s">
        <v>496</v>
      </c>
      <c r="D164" s="66" t="s">
        <v>1275</v>
      </c>
      <c r="E164" s="66" t="s">
        <v>1275</v>
      </c>
      <c r="F164" s="66" t="s">
        <v>1275</v>
      </c>
      <c r="G164" s="48"/>
      <c r="H164" s="48"/>
      <c r="I164" s="48"/>
    </row>
    <row r="165" spans="1:9" ht="12.75">
      <c r="A165" s="65" t="s">
        <v>497</v>
      </c>
      <c r="B165" s="46" t="s">
        <v>457</v>
      </c>
      <c r="C165" s="46" t="s">
        <v>498</v>
      </c>
      <c r="D165" s="66" t="s">
        <v>1275</v>
      </c>
      <c r="E165" s="66" t="s">
        <v>1275</v>
      </c>
      <c r="F165" s="66" t="s">
        <v>1275</v>
      </c>
      <c r="G165" s="48"/>
      <c r="H165" s="48"/>
      <c r="I165" s="48"/>
    </row>
    <row r="166" spans="1:9" ht="12.75">
      <c r="A166" s="65" t="s">
        <v>499</v>
      </c>
      <c r="B166" s="46" t="s">
        <v>457</v>
      </c>
      <c r="C166" s="46" t="s">
        <v>500</v>
      </c>
      <c r="D166" s="66" t="s">
        <v>1275</v>
      </c>
      <c r="E166" s="66" t="s">
        <v>1275</v>
      </c>
      <c r="F166" s="66" t="s">
        <v>1275</v>
      </c>
      <c r="G166" s="48"/>
      <c r="H166" s="48"/>
      <c r="I166" s="48"/>
    </row>
    <row r="167" spans="1:9" ht="12.75">
      <c r="A167" s="65" t="s">
        <v>501</v>
      </c>
      <c r="B167" s="46" t="s">
        <v>457</v>
      </c>
      <c r="C167" s="46" t="s">
        <v>502</v>
      </c>
      <c r="D167" s="66" t="s">
        <v>1275</v>
      </c>
      <c r="E167" s="66" t="s">
        <v>1275</v>
      </c>
      <c r="F167" s="66" t="s">
        <v>1275</v>
      </c>
      <c r="G167" s="48"/>
      <c r="H167" s="48"/>
      <c r="I167" s="48"/>
    </row>
    <row r="168" spans="1:9" ht="12.75">
      <c r="A168" s="65" t="s">
        <v>503</v>
      </c>
      <c r="B168" s="46" t="s">
        <v>457</v>
      </c>
      <c r="C168" s="46" t="s">
        <v>504</v>
      </c>
      <c r="D168" s="67"/>
      <c r="E168" s="67"/>
      <c r="F168" s="66" t="s">
        <v>1275</v>
      </c>
      <c r="G168" s="48"/>
      <c r="H168" s="48"/>
      <c r="I168" s="48"/>
    </row>
    <row r="169" spans="1:9" ht="12.75">
      <c r="A169" s="65" t="s">
        <v>505</v>
      </c>
      <c r="B169" s="46" t="s">
        <v>457</v>
      </c>
      <c r="C169" s="46" t="s">
        <v>506</v>
      </c>
      <c r="D169" s="67"/>
      <c r="E169" s="67"/>
      <c r="F169" s="66" t="s">
        <v>1275</v>
      </c>
      <c r="G169" s="48"/>
      <c r="H169" s="48"/>
      <c r="I169" s="48"/>
    </row>
    <row r="170" spans="1:9" ht="12.75">
      <c r="A170" s="65" t="s">
        <v>507</v>
      </c>
      <c r="B170" s="46" t="s">
        <v>457</v>
      </c>
      <c r="C170" s="46" t="s">
        <v>508</v>
      </c>
      <c r="D170" s="67"/>
      <c r="E170" s="67"/>
      <c r="F170" s="66" t="s">
        <v>1275</v>
      </c>
      <c r="G170" s="48"/>
      <c r="H170" s="48"/>
      <c r="I170" s="48"/>
    </row>
    <row r="171" spans="1:9" ht="12.75">
      <c r="A171" s="65" t="s">
        <v>509</v>
      </c>
      <c r="B171" s="46" t="s">
        <v>457</v>
      </c>
      <c r="C171" s="46" t="s">
        <v>510</v>
      </c>
      <c r="D171" s="67"/>
      <c r="E171" s="67"/>
      <c r="F171" s="66" t="s">
        <v>1275</v>
      </c>
      <c r="G171" s="48"/>
      <c r="H171" s="48"/>
      <c r="I171" s="48"/>
    </row>
    <row r="172" spans="1:9" ht="12.75">
      <c r="A172" s="65" t="s">
        <v>511</v>
      </c>
      <c r="B172" s="46" t="s">
        <v>457</v>
      </c>
      <c r="C172" s="46" t="s">
        <v>512</v>
      </c>
      <c r="D172" s="67"/>
      <c r="E172" s="67"/>
      <c r="F172" s="66" t="s">
        <v>1275</v>
      </c>
      <c r="G172" s="48"/>
      <c r="H172" s="48"/>
      <c r="I172" s="48"/>
    </row>
    <row r="173" spans="1:9" ht="12.75">
      <c r="A173" s="65" t="s">
        <v>513</v>
      </c>
      <c r="B173" s="46" t="s">
        <v>457</v>
      </c>
      <c r="C173" s="46" t="s">
        <v>514</v>
      </c>
      <c r="D173" s="67"/>
      <c r="E173" s="67"/>
      <c r="F173" s="66" t="s">
        <v>1275</v>
      </c>
      <c r="G173" s="48"/>
      <c r="H173" s="48"/>
      <c r="I173" s="48"/>
    </row>
    <row r="174" spans="1:9" ht="12.75">
      <c r="A174" s="65" t="s">
        <v>515</v>
      </c>
      <c r="B174" s="46" t="s">
        <v>457</v>
      </c>
      <c r="C174" s="46" t="s">
        <v>516</v>
      </c>
      <c r="D174" s="67"/>
      <c r="E174" s="67"/>
      <c r="F174" s="66" t="s">
        <v>1275</v>
      </c>
      <c r="G174" s="48"/>
      <c r="H174" s="48"/>
      <c r="I174" s="48"/>
    </row>
    <row r="175" spans="1:9" ht="12.75">
      <c r="A175" s="65" t="s">
        <v>517</v>
      </c>
      <c r="B175" s="46" t="s">
        <v>457</v>
      </c>
      <c r="C175" s="46" t="s">
        <v>518</v>
      </c>
      <c r="D175" s="67"/>
      <c r="E175" s="67"/>
      <c r="F175" s="66" t="s">
        <v>1275</v>
      </c>
      <c r="G175" s="48"/>
      <c r="H175" s="48"/>
      <c r="I175" s="48"/>
    </row>
    <row r="176" spans="1:9" ht="12.75">
      <c r="A176" s="65" t="s">
        <v>519</v>
      </c>
      <c r="B176" s="46" t="s">
        <v>457</v>
      </c>
      <c r="C176" s="46" t="s">
        <v>520</v>
      </c>
      <c r="D176" s="67"/>
      <c r="E176" s="67"/>
      <c r="F176" s="66" t="s">
        <v>1275</v>
      </c>
      <c r="G176" s="48"/>
      <c r="H176" s="48"/>
      <c r="I176" s="48"/>
    </row>
    <row r="177" spans="1:9" ht="12.75">
      <c r="A177" s="65" t="s">
        <v>521</v>
      </c>
      <c r="B177" s="46" t="s">
        <v>457</v>
      </c>
      <c r="C177" s="46" t="s">
        <v>522</v>
      </c>
      <c r="D177" s="67"/>
      <c r="E177" s="67"/>
      <c r="F177" s="66" t="s">
        <v>1275</v>
      </c>
      <c r="G177" s="48"/>
      <c r="H177" s="48"/>
      <c r="I177" s="48"/>
    </row>
    <row r="178" spans="1:9" ht="12.75">
      <c r="A178" s="65" t="s">
        <v>523</v>
      </c>
      <c r="B178" s="46" t="s">
        <v>457</v>
      </c>
      <c r="C178" s="46" t="s">
        <v>524</v>
      </c>
      <c r="D178" s="67"/>
      <c r="E178" s="67"/>
      <c r="F178" s="66" t="s">
        <v>1275</v>
      </c>
      <c r="G178" s="48"/>
      <c r="H178" s="48"/>
      <c r="I178" s="48"/>
    </row>
    <row r="179" spans="1:9" ht="12.75">
      <c r="A179" s="65" t="s">
        <v>525</v>
      </c>
      <c r="B179" s="46" t="s">
        <v>457</v>
      </c>
      <c r="C179" s="46" t="s">
        <v>526</v>
      </c>
      <c r="D179" s="67"/>
      <c r="E179" s="67"/>
      <c r="F179" s="66" t="s">
        <v>1275</v>
      </c>
      <c r="G179" s="48"/>
      <c r="H179" s="48"/>
      <c r="I179" s="48"/>
    </row>
    <row r="180" spans="1:9" ht="12.75">
      <c r="A180" s="65" t="s">
        <v>527</v>
      </c>
      <c r="B180" s="46" t="s">
        <v>457</v>
      </c>
      <c r="C180" s="46" t="s">
        <v>528</v>
      </c>
      <c r="D180" s="67"/>
      <c r="E180" s="67"/>
      <c r="F180" s="66" t="s">
        <v>1275</v>
      </c>
      <c r="G180" s="48"/>
      <c r="H180" s="48"/>
      <c r="I180" s="48"/>
    </row>
    <row r="181" spans="1:9" ht="12.75">
      <c r="A181" s="65" t="s">
        <v>529</v>
      </c>
      <c r="B181" s="46" t="s">
        <v>457</v>
      </c>
      <c r="C181" s="46" t="s">
        <v>530</v>
      </c>
      <c r="D181" s="67"/>
      <c r="E181" s="67"/>
      <c r="F181" s="66" t="s">
        <v>1275</v>
      </c>
      <c r="G181" s="48"/>
      <c r="H181" s="48"/>
      <c r="I181" s="48"/>
    </row>
    <row r="182" spans="1:9" ht="12.75">
      <c r="A182" s="65" t="s">
        <v>531</v>
      </c>
      <c r="B182" s="46" t="s">
        <v>457</v>
      </c>
      <c r="C182" s="46" t="s">
        <v>532</v>
      </c>
      <c r="D182" s="67"/>
      <c r="E182" s="67"/>
      <c r="F182" s="66" t="s">
        <v>1275</v>
      </c>
      <c r="G182" s="48"/>
      <c r="H182" s="48"/>
      <c r="I182" s="48"/>
    </row>
    <row r="183" spans="1:9" ht="12.75">
      <c r="A183" s="65" t="s">
        <v>533</v>
      </c>
      <c r="B183" s="46" t="s">
        <v>457</v>
      </c>
      <c r="C183" s="46" t="s">
        <v>534</v>
      </c>
      <c r="D183" s="67"/>
      <c r="E183" s="67"/>
      <c r="F183" s="66" t="s">
        <v>1275</v>
      </c>
      <c r="G183" s="48"/>
      <c r="H183" s="48"/>
      <c r="I183" s="48"/>
    </row>
    <row r="184" spans="1:9" ht="12.75">
      <c r="A184" s="65" t="s">
        <v>535</v>
      </c>
      <c r="B184" s="46" t="s">
        <v>457</v>
      </c>
      <c r="C184" s="46" t="s">
        <v>536</v>
      </c>
      <c r="D184" s="67"/>
      <c r="E184" s="67"/>
      <c r="F184" s="66" t="s">
        <v>1275</v>
      </c>
      <c r="G184" s="48"/>
      <c r="H184" s="48"/>
      <c r="I184" s="48"/>
    </row>
    <row r="185" spans="1:9" ht="12.75">
      <c r="A185" s="65" t="s">
        <v>537</v>
      </c>
      <c r="B185" s="46" t="s">
        <v>457</v>
      </c>
      <c r="C185" s="46" t="s">
        <v>538</v>
      </c>
      <c r="D185" s="67"/>
      <c r="E185" s="67"/>
      <c r="F185" s="66" t="s">
        <v>1275</v>
      </c>
      <c r="G185" s="48"/>
      <c r="H185" s="48"/>
      <c r="I185" s="48"/>
    </row>
    <row r="186" spans="1:9" ht="12.75">
      <c r="A186" s="65" t="s">
        <v>539</v>
      </c>
      <c r="B186" s="46" t="s">
        <v>457</v>
      </c>
      <c r="C186" s="46" t="s">
        <v>540</v>
      </c>
      <c r="D186" s="67"/>
      <c r="E186" s="67"/>
      <c r="F186" s="66" t="s">
        <v>1275</v>
      </c>
      <c r="G186" s="48"/>
      <c r="H186" s="48"/>
      <c r="I186" s="48"/>
    </row>
    <row r="187" spans="1:9" ht="12.75">
      <c r="A187" s="65" t="s">
        <v>541</v>
      </c>
      <c r="B187" s="46" t="s">
        <v>457</v>
      </c>
      <c r="C187" s="46" t="s">
        <v>542</v>
      </c>
      <c r="D187" s="67"/>
      <c r="E187" s="67"/>
      <c r="F187" s="66" t="s">
        <v>1275</v>
      </c>
      <c r="G187" s="48"/>
      <c r="H187" s="48"/>
      <c r="I187" s="48"/>
    </row>
    <row r="188" spans="1:9" ht="12.75">
      <c r="A188" s="65" t="s">
        <v>543</v>
      </c>
      <c r="B188" s="46" t="s">
        <v>457</v>
      </c>
      <c r="C188" s="46" t="s">
        <v>544</v>
      </c>
      <c r="D188" s="67"/>
      <c r="E188" s="67"/>
      <c r="F188" s="66" t="s">
        <v>1275</v>
      </c>
      <c r="G188" s="48"/>
      <c r="H188" s="48"/>
      <c r="I188" s="48"/>
    </row>
    <row r="189" spans="1:9" ht="12.75">
      <c r="A189" s="65" t="s">
        <v>545</v>
      </c>
      <c r="B189" s="46" t="s">
        <v>457</v>
      </c>
      <c r="C189" s="46" t="s">
        <v>546</v>
      </c>
      <c r="D189" s="67"/>
      <c r="E189" s="67"/>
      <c r="F189" s="66" t="s">
        <v>1275</v>
      </c>
      <c r="G189" s="48"/>
      <c r="H189" s="48"/>
      <c r="I189" s="48"/>
    </row>
    <row r="190" spans="1:9" ht="12.75">
      <c r="A190" s="65" t="s">
        <v>547</v>
      </c>
      <c r="B190" s="46" t="s">
        <v>457</v>
      </c>
      <c r="C190" s="46" t="s">
        <v>548</v>
      </c>
      <c r="D190" s="67"/>
      <c r="E190" s="67"/>
      <c r="F190" s="66" t="s">
        <v>1275</v>
      </c>
      <c r="G190" s="48"/>
      <c r="H190" s="48"/>
      <c r="I190" s="48"/>
    </row>
    <row r="191" spans="1:9" ht="12.75">
      <c r="A191" s="65" t="s">
        <v>549</v>
      </c>
      <c r="B191" s="46" t="s">
        <v>457</v>
      </c>
      <c r="C191" s="46" t="s">
        <v>550</v>
      </c>
      <c r="D191" s="67"/>
      <c r="E191" s="67"/>
      <c r="F191" s="66" t="s">
        <v>1275</v>
      </c>
      <c r="G191" s="48"/>
      <c r="H191" s="48"/>
      <c r="I191" s="48"/>
    </row>
    <row r="192" spans="1:9" ht="12.75">
      <c r="A192" s="65" t="s">
        <v>551</v>
      </c>
      <c r="B192" s="46" t="s">
        <v>457</v>
      </c>
      <c r="C192" s="46" t="s">
        <v>552</v>
      </c>
      <c r="D192" s="67"/>
      <c r="E192" s="67"/>
      <c r="F192" s="66" t="s">
        <v>1275</v>
      </c>
      <c r="G192" s="48"/>
      <c r="H192" s="48"/>
      <c r="I192" s="48"/>
    </row>
    <row r="193" spans="1:9" ht="12.75">
      <c r="A193" s="65" t="s">
        <v>553</v>
      </c>
      <c r="B193" s="46" t="s">
        <v>457</v>
      </c>
      <c r="C193" s="46" t="s">
        <v>554</v>
      </c>
      <c r="D193" s="67"/>
      <c r="E193" s="67"/>
      <c r="F193" s="66" t="s">
        <v>1275</v>
      </c>
      <c r="G193" s="48"/>
      <c r="H193" s="48"/>
      <c r="I193" s="48"/>
    </row>
    <row r="194" spans="1:9" ht="12.75">
      <c r="A194" s="65" t="s">
        <v>555</v>
      </c>
      <c r="B194" s="46" t="s">
        <v>457</v>
      </c>
      <c r="C194" s="46" t="s">
        <v>556</v>
      </c>
      <c r="D194" s="67"/>
      <c r="E194" s="67"/>
      <c r="F194" s="66" t="s">
        <v>1275</v>
      </c>
      <c r="G194" s="48"/>
      <c r="H194" s="48"/>
      <c r="I194" s="48"/>
    </row>
    <row r="195" spans="1:9" ht="12.75">
      <c r="A195" s="65" t="s">
        <v>557</v>
      </c>
      <c r="B195" s="46" t="s">
        <v>457</v>
      </c>
      <c r="C195" s="46" t="s">
        <v>558</v>
      </c>
      <c r="D195" s="67"/>
      <c r="E195" s="67"/>
      <c r="F195" s="66" t="s">
        <v>1275</v>
      </c>
      <c r="G195" s="48"/>
      <c r="H195" s="48"/>
      <c r="I195" s="48"/>
    </row>
    <row r="196" spans="1:9" ht="12.75">
      <c r="A196" s="65" t="s">
        <v>559</v>
      </c>
      <c r="B196" s="46" t="s">
        <v>457</v>
      </c>
      <c r="C196" s="46" t="s">
        <v>560</v>
      </c>
      <c r="D196" s="67"/>
      <c r="E196" s="67"/>
      <c r="F196" s="66" t="s">
        <v>1275</v>
      </c>
      <c r="G196" s="48"/>
      <c r="H196" s="48"/>
      <c r="I196" s="48"/>
    </row>
    <row r="197" spans="1:9" ht="12.75">
      <c r="A197" s="65" t="s">
        <v>561</v>
      </c>
      <c r="B197" s="46" t="s">
        <v>457</v>
      </c>
      <c r="C197" s="46" t="s">
        <v>562</v>
      </c>
      <c r="D197" s="67"/>
      <c r="E197" s="67"/>
      <c r="F197" s="66" t="s">
        <v>1275</v>
      </c>
      <c r="G197" s="48"/>
      <c r="H197" s="48"/>
      <c r="I197" s="48"/>
    </row>
    <row r="198" spans="1:9" ht="12.75">
      <c r="A198" s="65" t="s">
        <v>563</v>
      </c>
      <c r="B198" s="46" t="s">
        <v>457</v>
      </c>
      <c r="C198" s="46" t="s">
        <v>564</v>
      </c>
      <c r="D198" s="67"/>
      <c r="E198" s="67"/>
      <c r="F198" s="66" t="s">
        <v>1275</v>
      </c>
      <c r="G198" s="48"/>
      <c r="H198" s="48"/>
      <c r="I198" s="48"/>
    </row>
    <row r="199" spans="1:9" ht="12.75">
      <c r="A199" s="65" t="s">
        <v>565</v>
      </c>
      <c r="B199" s="46" t="s">
        <v>457</v>
      </c>
      <c r="C199" s="46" t="s">
        <v>566</v>
      </c>
      <c r="D199" s="67"/>
      <c r="E199" s="67"/>
      <c r="F199" s="66" t="s">
        <v>1275</v>
      </c>
      <c r="G199" s="48"/>
      <c r="H199" s="48"/>
      <c r="I199" s="48"/>
    </row>
    <row r="200" spans="1:9" ht="12.75">
      <c r="A200" s="65" t="s">
        <v>567</v>
      </c>
      <c r="B200" s="46" t="s">
        <v>457</v>
      </c>
      <c r="C200" s="46" t="s">
        <v>568</v>
      </c>
      <c r="D200" s="67"/>
      <c r="E200" s="67"/>
      <c r="F200" s="66" t="s">
        <v>1275</v>
      </c>
      <c r="G200" s="48"/>
      <c r="H200" s="48"/>
      <c r="I200" s="48"/>
    </row>
    <row r="201" spans="1:9" ht="12.75">
      <c r="A201" s="65" t="s">
        <v>569</v>
      </c>
      <c r="B201" s="46" t="s">
        <v>136</v>
      </c>
      <c r="C201" s="46" t="s">
        <v>570</v>
      </c>
      <c r="D201" s="67"/>
      <c r="E201" s="67"/>
      <c r="F201" s="67"/>
      <c r="G201" s="48"/>
      <c r="H201" s="48"/>
      <c r="I201" s="48"/>
    </row>
    <row r="202" spans="1:9" ht="12.75">
      <c r="A202" s="65" t="s">
        <v>571</v>
      </c>
      <c r="B202" s="46" t="s">
        <v>136</v>
      </c>
      <c r="C202" s="46" t="s">
        <v>572</v>
      </c>
      <c r="D202" s="67"/>
      <c r="E202" s="67"/>
      <c r="F202" s="67"/>
      <c r="G202" s="48"/>
      <c r="H202" s="48"/>
      <c r="I202" s="48"/>
    </row>
    <row r="203" spans="1:9" ht="12.75">
      <c r="A203" s="65" t="s">
        <v>573</v>
      </c>
      <c r="B203" s="46" t="s">
        <v>136</v>
      </c>
      <c r="C203" s="46" t="s">
        <v>574</v>
      </c>
      <c r="D203" s="67"/>
      <c r="E203" s="67"/>
      <c r="F203" s="67"/>
      <c r="G203" s="48"/>
      <c r="H203" s="48"/>
      <c r="I203" s="48"/>
    </row>
    <row r="204" spans="1:9" ht="12.75">
      <c r="A204" s="65" t="s">
        <v>575</v>
      </c>
      <c r="B204" s="46" t="s">
        <v>136</v>
      </c>
      <c r="C204" s="46" t="s">
        <v>576</v>
      </c>
      <c r="D204" s="67"/>
      <c r="E204" s="67"/>
      <c r="F204" s="67"/>
      <c r="G204" s="48"/>
      <c r="H204" s="48"/>
      <c r="I204" s="48"/>
    </row>
    <row r="205" spans="1:9" ht="12.75">
      <c r="A205" s="65" t="s">
        <v>577</v>
      </c>
      <c r="B205" s="46" t="s">
        <v>136</v>
      </c>
      <c r="C205" s="46" t="s">
        <v>578</v>
      </c>
      <c r="D205" s="67"/>
      <c r="E205" s="67"/>
      <c r="F205" s="67"/>
      <c r="G205" s="48"/>
      <c r="H205" s="48"/>
      <c r="I205" s="48"/>
    </row>
    <row r="206" spans="1:9" ht="12.75">
      <c r="A206" s="65" t="s">
        <v>579</v>
      </c>
      <c r="B206" s="46" t="s">
        <v>136</v>
      </c>
      <c r="C206" s="46" t="s">
        <v>580</v>
      </c>
      <c r="D206" s="67"/>
      <c r="E206" s="67"/>
      <c r="F206" s="67"/>
      <c r="G206" s="48"/>
      <c r="H206" s="48"/>
      <c r="I206" s="48"/>
    </row>
    <row r="207" spans="1:9" ht="12.75">
      <c r="A207" s="65" t="s">
        <v>581</v>
      </c>
      <c r="B207" s="46" t="s">
        <v>136</v>
      </c>
      <c r="C207" s="46" t="s">
        <v>582</v>
      </c>
      <c r="D207" s="67"/>
      <c r="E207" s="67"/>
      <c r="F207" s="67"/>
      <c r="G207" s="48"/>
      <c r="H207" s="48"/>
      <c r="I207" s="48"/>
    </row>
    <row r="208" spans="1:9" ht="12.75">
      <c r="A208" s="65" t="s">
        <v>583</v>
      </c>
      <c r="B208" s="46" t="s">
        <v>136</v>
      </c>
      <c r="C208" s="46" t="s">
        <v>584</v>
      </c>
      <c r="D208" s="67"/>
      <c r="E208" s="67"/>
      <c r="F208" s="67"/>
      <c r="G208" s="48"/>
      <c r="H208" s="48"/>
      <c r="I208" s="48"/>
    </row>
    <row r="209" spans="1:9" ht="12.75">
      <c r="A209" s="65" t="s">
        <v>585</v>
      </c>
      <c r="B209" s="46" t="s">
        <v>136</v>
      </c>
      <c r="C209" s="46" t="s">
        <v>586</v>
      </c>
      <c r="D209" s="67"/>
      <c r="E209" s="67"/>
      <c r="F209" s="67"/>
      <c r="G209" s="48"/>
      <c r="H209" s="48"/>
      <c r="I209" s="48"/>
    </row>
    <row r="210" spans="1:9" ht="12.75">
      <c r="A210" s="65" t="s">
        <v>587</v>
      </c>
      <c r="B210" s="46" t="s">
        <v>136</v>
      </c>
      <c r="C210" s="46" t="s">
        <v>588</v>
      </c>
      <c r="D210" s="67"/>
      <c r="E210" s="67"/>
      <c r="F210" s="67"/>
      <c r="G210" s="48"/>
      <c r="H210" s="48"/>
      <c r="I210" s="48"/>
    </row>
    <row r="211" spans="1:9" ht="12.75">
      <c r="A211" s="65" t="s">
        <v>589</v>
      </c>
      <c r="B211" s="46" t="s">
        <v>136</v>
      </c>
      <c r="C211" s="46" t="s">
        <v>590</v>
      </c>
      <c r="D211" s="67"/>
      <c r="E211" s="67"/>
      <c r="F211" s="67"/>
      <c r="G211" s="48"/>
      <c r="H211" s="48"/>
      <c r="I211" s="48"/>
    </row>
    <row r="212" spans="1:9" ht="12.75">
      <c r="A212" s="65" t="s">
        <v>591</v>
      </c>
      <c r="B212" s="46" t="s">
        <v>136</v>
      </c>
      <c r="C212" s="46" t="s">
        <v>592</v>
      </c>
      <c r="D212" s="67"/>
      <c r="E212" s="67"/>
      <c r="F212" s="67"/>
      <c r="G212" s="48"/>
      <c r="H212" s="48"/>
      <c r="I212" s="48"/>
    </row>
    <row r="213" spans="1:9" ht="12.75">
      <c r="A213" s="65" t="s">
        <v>593</v>
      </c>
      <c r="B213" s="46" t="s">
        <v>136</v>
      </c>
      <c r="C213" s="46" t="s">
        <v>594</v>
      </c>
      <c r="D213" s="67"/>
      <c r="E213" s="67"/>
      <c r="F213" s="67"/>
      <c r="G213" s="48"/>
      <c r="H213" s="48"/>
      <c r="I213" s="48"/>
    </row>
    <row r="214" spans="1:9" ht="12.75">
      <c r="A214" s="65" t="s">
        <v>595</v>
      </c>
      <c r="B214" s="46" t="s">
        <v>136</v>
      </c>
      <c r="C214" s="46" t="s">
        <v>596</v>
      </c>
      <c r="D214" s="67"/>
      <c r="E214" s="67"/>
      <c r="F214" s="67"/>
      <c r="G214" s="48"/>
      <c r="H214" s="48"/>
      <c r="I214" s="48"/>
    </row>
    <row r="215" spans="1:9" ht="12.75">
      <c r="A215" s="65" t="s">
        <v>597</v>
      </c>
      <c r="B215" s="46" t="s">
        <v>136</v>
      </c>
      <c r="C215" s="46" t="s">
        <v>598</v>
      </c>
      <c r="D215" s="67"/>
      <c r="E215" s="67"/>
      <c r="F215" s="67"/>
      <c r="G215" s="48"/>
      <c r="H215" s="48"/>
      <c r="I215" s="48"/>
    </row>
    <row r="216" spans="1:9" ht="12.75">
      <c r="A216" s="65" t="s">
        <v>599</v>
      </c>
      <c r="B216" s="46" t="s">
        <v>136</v>
      </c>
      <c r="C216" s="46" t="s">
        <v>600</v>
      </c>
      <c r="D216" s="67"/>
      <c r="E216" s="67"/>
      <c r="F216" s="67"/>
      <c r="G216" s="48"/>
      <c r="H216" s="48"/>
      <c r="I216" s="48"/>
    </row>
    <row r="217" spans="1:9" ht="12.75">
      <c r="A217" s="65" t="s">
        <v>601</v>
      </c>
      <c r="B217" s="46" t="s">
        <v>136</v>
      </c>
      <c r="C217" s="46" t="s">
        <v>602</v>
      </c>
      <c r="D217" s="67"/>
      <c r="E217" s="67"/>
      <c r="F217" s="67"/>
      <c r="G217" s="48"/>
      <c r="H217" s="48"/>
      <c r="I217" s="48"/>
    </row>
    <row r="218" spans="1:9" ht="12.75">
      <c r="A218" s="65" t="s">
        <v>603</v>
      </c>
      <c r="B218" s="46" t="s">
        <v>136</v>
      </c>
      <c r="C218" s="46" t="s">
        <v>604</v>
      </c>
      <c r="D218" s="67"/>
      <c r="E218" s="67"/>
      <c r="F218" s="67"/>
      <c r="G218" s="48"/>
      <c r="H218" s="48"/>
      <c r="I218" s="48"/>
    </row>
    <row r="219" spans="1:9" ht="12.75">
      <c r="A219" s="65" t="s">
        <v>605</v>
      </c>
      <c r="B219" s="46" t="s">
        <v>136</v>
      </c>
      <c r="C219" s="46" t="s">
        <v>606</v>
      </c>
      <c r="D219" s="67"/>
      <c r="E219" s="67"/>
      <c r="F219" s="67"/>
      <c r="G219" s="48"/>
      <c r="H219" s="48"/>
      <c r="I219" s="48"/>
    </row>
    <row r="220" spans="1:9" ht="12.75">
      <c r="A220" s="65" t="s">
        <v>607</v>
      </c>
      <c r="B220" s="46" t="s">
        <v>136</v>
      </c>
      <c r="C220" s="46" t="s">
        <v>608</v>
      </c>
      <c r="D220" s="67"/>
      <c r="E220" s="67"/>
      <c r="F220" s="67"/>
      <c r="G220" s="48"/>
      <c r="H220" s="48"/>
      <c r="I220" s="48"/>
    </row>
    <row r="221" spans="1:9" ht="12.75">
      <c r="A221" s="65" t="s">
        <v>609</v>
      </c>
      <c r="B221" s="46" t="s">
        <v>136</v>
      </c>
      <c r="C221" s="46" t="s">
        <v>610</v>
      </c>
      <c r="D221" s="67"/>
      <c r="E221" s="67"/>
      <c r="F221" s="67"/>
      <c r="G221" s="48"/>
      <c r="H221" s="48"/>
      <c r="I221" s="48"/>
    </row>
    <row r="222" spans="1:9" ht="12.75">
      <c r="A222" s="65" t="s">
        <v>611</v>
      </c>
      <c r="B222" s="46" t="s">
        <v>136</v>
      </c>
      <c r="C222" s="46" t="s">
        <v>612</v>
      </c>
      <c r="D222" s="67"/>
      <c r="E222" s="67"/>
      <c r="F222" s="67"/>
      <c r="G222" s="48"/>
      <c r="H222" s="48"/>
      <c r="I222" s="48"/>
    </row>
    <row r="223" spans="1:9" ht="12.75">
      <c r="A223" s="65" t="s">
        <v>613</v>
      </c>
      <c r="B223" s="46" t="s">
        <v>136</v>
      </c>
      <c r="C223" s="46" t="s">
        <v>614</v>
      </c>
      <c r="D223" s="67"/>
      <c r="E223" s="67"/>
      <c r="F223" s="67"/>
      <c r="G223" s="48"/>
      <c r="H223" s="48"/>
      <c r="I223" s="48"/>
    </row>
    <row r="224" spans="1:9" ht="12.75">
      <c r="A224" s="65" t="s">
        <v>615</v>
      </c>
      <c r="B224" s="46" t="s">
        <v>136</v>
      </c>
      <c r="C224" s="46" t="s">
        <v>616</v>
      </c>
      <c r="D224" s="67"/>
      <c r="E224" s="67"/>
      <c r="F224" s="67"/>
      <c r="G224" s="48"/>
      <c r="H224" s="48"/>
      <c r="I224" s="48"/>
    </row>
    <row r="225" spans="1:9" ht="12.75">
      <c r="A225" s="65" t="s">
        <v>617</v>
      </c>
      <c r="B225" s="46" t="s">
        <v>136</v>
      </c>
      <c r="C225" s="46" t="s">
        <v>618</v>
      </c>
      <c r="D225" s="67"/>
      <c r="E225" s="67"/>
      <c r="F225" s="67"/>
      <c r="G225" s="48"/>
      <c r="H225" s="48"/>
      <c r="I225" s="48"/>
    </row>
    <row r="226" spans="1:9" ht="12.75">
      <c r="A226" s="65" t="s">
        <v>619</v>
      </c>
      <c r="B226" s="46" t="s">
        <v>136</v>
      </c>
      <c r="C226" s="46" t="s">
        <v>620</v>
      </c>
      <c r="D226" s="67"/>
      <c r="E226" s="67"/>
      <c r="F226" s="67"/>
      <c r="G226" s="48"/>
      <c r="H226" s="48"/>
      <c r="I226" s="48"/>
    </row>
    <row r="227" spans="1:9" ht="12.75">
      <c r="A227" s="65" t="s">
        <v>621</v>
      </c>
      <c r="B227" s="46" t="s">
        <v>136</v>
      </c>
      <c r="C227" s="46" t="s">
        <v>622</v>
      </c>
      <c r="D227" s="67"/>
      <c r="E227" s="67"/>
      <c r="F227" s="67"/>
      <c r="G227" s="48"/>
      <c r="H227" s="48"/>
      <c r="I227" s="48"/>
    </row>
    <row r="228" spans="1:9" ht="12.75">
      <c r="A228" s="65" t="s">
        <v>623</v>
      </c>
      <c r="B228" s="46" t="s">
        <v>136</v>
      </c>
      <c r="C228" s="46" t="s">
        <v>624</v>
      </c>
      <c r="D228" s="67"/>
      <c r="E228" s="67"/>
      <c r="F228" s="67"/>
      <c r="G228" s="48"/>
      <c r="H228" s="48"/>
      <c r="I228" s="48"/>
    </row>
    <row r="229" spans="1:9" ht="12.75">
      <c r="A229" s="65" t="s">
        <v>625</v>
      </c>
      <c r="B229" s="46" t="s">
        <v>136</v>
      </c>
      <c r="C229" s="46" t="s">
        <v>626</v>
      </c>
      <c r="D229" s="67"/>
      <c r="E229" s="67"/>
      <c r="F229" s="66" t="s">
        <v>1275</v>
      </c>
      <c r="G229" s="48"/>
      <c r="H229" s="48"/>
      <c r="I229" s="48"/>
    </row>
    <row r="230" spans="1:9" ht="12.75">
      <c r="A230" s="65" t="s">
        <v>627</v>
      </c>
      <c r="B230" s="46" t="s">
        <v>136</v>
      </c>
      <c r="C230" s="46" t="s">
        <v>628</v>
      </c>
      <c r="D230" s="67"/>
      <c r="E230" s="67"/>
      <c r="F230" s="66" t="s">
        <v>1275</v>
      </c>
      <c r="G230" s="48"/>
      <c r="H230" s="48"/>
      <c r="I230" s="48"/>
    </row>
    <row r="231" spans="1:9" ht="12.75">
      <c r="A231" s="65" t="s">
        <v>629</v>
      </c>
      <c r="B231" s="46" t="s">
        <v>136</v>
      </c>
      <c r="C231" s="46" t="s">
        <v>630</v>
      </c>
      <c r="D231" s="67"/>
      <c r="E231" s="67"/>
      <c r="F231" s="66" t="s">
        <v>1275</v>
      </c>
      <c r="G231" s="48"/>
      <c r="H231" s="48"/>
      <c r="I231" s="48"/>
    </row>
    <row r="232" spans="1:9" ht="12.75">
      <c r="A232" s="65" t="s">
        <v>296</v>
      </c>
      <c r="B232" s="46" t="s">
        <v>192</v>
      </c>
      <c r="C232" s="46" t="s">
        <v>631</v>
      </c>
      <c r="D232" s="68">
        <f>SUM(R39960091:R39967101)</f>
        <v>0</v>
      </c>
      <c r="E232" s="68">
        <f>SUM(R39960092:R39967102)</f>
        <v>0</v>
      </c>
      <c r="F232" s="68">
        <f>SUM(R39960093:R39967103)</f>
        <v>0</v>
      </c>
      <c r="G232" s="48"/>
      <c r="H232" s="48"/>
      <c r="I232" s="48"/>
    </row>
    <row r="233" spans="1:9" ht="12.75">
      <c r="A233" s="65" t="s">
        <v>632</v>
      </c>
      <c r="B233" s="46" t="s">
        <v>136</v>
      </c>
      <c r="C233" s="46" t="s">
        <v>633</v>
      </c>
      <c r="D233" s="67"/>
      <c r="E233" s="67"/>
      <c r="F233" s="67"/>
      <c r="G233" s="48"/>
      <c r="H233" s="48"/>
      <c r="I233" s="48"/>
    </row>
    <row r="234" spans="1:9" ht="12.75">
      <c r="A234" s="65" t="s">
        <v>634</v>
      </c>
      <c r="B234" s="46" t="s">
        <v>136</v>
      </c>
      <c r="C234" s="46" t="s">
        <v>635</v>
      </c>
      <c r="D234" s="67"/>
      <c r="E234" s="67"/>
      <c r="F234" s="67"/>
      <c r="G234" s="48"/>
      <c r="H234" s="48"/>
      <c r="I234" s="48"/>
    </row>
    <row r="235" spans="1:9" ht="12.75">
      <c r="A235" s="65" t="s">
        <v>636</v>
      </c>
      <c r="B235" s="46" t="s">
        <v>136</v>
      </c>
      <c r="C235" s="46" t="s">
        <v>637</v>
      </c>
      <c r="D235" s="67"/>
      <c r="E235" s="67"/>
      <c r="F235" s="67"/>
      <c r="G235" s="48"/>
      <c r="H235" s="48"/>
      <c r="I235" s="48"/>
    </row>
    <row r="236" spans="1:9" ht="12.75">
      <c r="A236" s="65" t="s">
        <v>638</v>
      </c>
      <c r="B236" s="46" t="s">
        <v>136</v>
      </c>
      <c r="C236" s="46" t="s">
        <v>639</v>
      </c>
      <c r="D236" s="67"/>
      <c r="E236" s="67"/>
      <c r="F236" s="67"/>
      <c r="G236" s="48"/>
      <c r="H236" s="48"/>
      <c r="I236" s="48"/>
    </row>
    <row r="237" spans="1:9" ht="12.75">
      <c r="A237" s="65" t="s">
        <v>640</v>
      </c>
      <c r="B237" s="46" t="s">
        <v>136</v>
      </c>
      <c r="C237" s="46" t="s">
        <v>641</v>
      </c>
      <c r="D237" s="67"/>
      <c r="E237" s="67"/>
      <c r="F237" s="67"/>
      <c r="G237" s="48"/>
      <c r="H237" s="48"/>
      <c r="I237" s="48"/>
    </row>
    <row r="238" spans="1:9" ht="12.75">
      <c r="A238" s="65" t="s">
        <v>642</v>
      </c>
      <c r="B238" s="46" t="s">
        <v>136</v>
      </c>
      <c r="C238" s="46" t="s">
        <v>643</v>
      </c>
      <c r="D238" s="67"/>
      <c r="E238" s="67"/>
      <c r="F238" s="67"/>
      <c r="G238" s="48"/>
      <c r="H238" s="48"/>
      <c r="I238" s="48"/>
    </row>
    <row r="239" spans="1:9" ht="12.75">
      <c r="A239" s="65" t="s">
        <v>644</v>
      </c>
      <c r="B239" s="46" t="s">
        <v>136</v>
      </c>
      <c r="C239" s="46" t="s">
        <v>645</v>
      </c>
      <c r="D239" s="67"/>
      <c r="E239" s="67"/>
      <c r="F239" s="67"/>
      <c r="G239" s="48"/>
      <c r="H239" s="48"/>
      <c r="I239" s="48"/>
    </row>
    <row r="240" spans="1:9" ht="25.5">
      <c r="A240" s="65" t="s">
        <v>646</v>
      </c>
      <c r="B240" s="46" t="s">
        <v>136</v>
      </c>
      <c r="C240" s="46" t="s">
        <v>647</v>
      </c>
      <c r="D240" s="67"/>
      <c r="E240" s="67"/>
      <c r="F240" s="67"/>
      <c r="G240" s="48"/>
      <c r="H240" s="48"/>
      <c r="I240" s="48"/>
    </row>
    <row r="241" spans="1:9" ht="12.75">
      <c r="A241" s="65" t="s">
        <v>648</v>
      </c>
      <c r="B241" s="46" t="s">
        <v>136</v>
      </c>
      <c r="C241" s="46" t="s">
        <v>649</v>
      </c>
      <c r="D241" s="67"/>
      <c r="E241" s="67"/>
      <c r="F241" s="67"/>
      <c r="G241" s="48"/>
      <c r="H241" s="48"/>
      <c r="I241" s="48"/>
    </row>
    <row r="242" spans="1:9" ht="12.75">
      <c r="A242" s="65" t="s">
        <v>650</v>
      </c>
      <c r="B242" s="46" t="s">
        <v>136</v>
      </c>
      <c r="C242" s="46" t="s">
        <v>651</v>
      </c>
      <c r="D242" s="67"/>
      <c r="E242" s="67"/>
      <c r="F242" s="67"/>
      <c r="G242" s="48"/>
      <c r="H242" s="48"/>
      <c r="I242" s="48"/>
    </row>
    <row r="243" spans="1:9" ht="12.75">
      <c r="A243" s="65" t="s">
        <v>652</v>
      </c>
      <c r="B243" s="46" t="s">
        <v>136</v>
      </c>
      <c r="C243" s="46" t="s">
        <v>653</v>
      </c>
      <c r="D243" s="67"/>
      <c r="E243" s="67"/>
      <c r="F243" s="67"/>
      <c r="G243" s="48"/>
      <c r="H243" s="48"/>
      <c r="I243" s="48"/>
    </row>
    <row r="244" spans="1:9" ht="12.75">
      <c r="A244" s="65" t="s">
        <v>654</v>
      </c>
      <c r="B244" s="46" t="s">
        <v>136</v>
      </c>
      <c r="C244" s="46" t="s">
        <v>655</v>
      </c>
      <c r="D244" s="67"/>
      <c r="E244" s="67"/>
      <c r="F244" s="67"/>
      <c r="G244" s="48"/>
      <c r="H244" s="48"/>
      <c r="I244" s="48"/>
    </row>
    <row r="245" spans="1:9" ht="12.75">
      <c r="A245" s="65" t="s">
        <v>656</v>
      </c>
      <c r="B245" s="46" t="s">
        <v>136</v>
      </c>
      <c r="C245" s="46" t="s">
        <v>657</v>
      </c>
      <c r="D245" s="67"/>
      <c r="E245" s="67"/>
      <c r="F245" s="67"/>
      <c r="G245" s="48"/>
      <c r="H245" s="48"/>
      <c r="I245" s="48"/>
    </row>
    <row r="246" spans="1:9" ht="12.75">
      <c r="A246" s="65" t="s">
        <v>658</v>
      </c>
      <c r="B246" s="46" t="s">
        <v>136</v>
      </c>
      <c r="C246" s="46" t="s">
        <v>659</v>
      </c>
      <c r="D246" s="67"/>
      <c r="E246" s="67"/>
      <c r="F246" s="67"/>
      <c r="G246" s="48"/>
      <c r="H246" s="48"/>
      <c r="I246" s="48"/>
    </row>
    <row r="247" spans="1:9" ht="12.75">
      <c r="A247" s="65" t="s">
        <v>660</v>
      </c>
      <c r="B247" s="46" t="s">
        <v>136</v>
      </c>
      <c r="C247" s="46" t="s">
        <v>661</v>
      </c>
      <c r="D247" s="67"/>
      <c r="E247" s="67"/>
      <c r="F247" s="67"/>
      <c r="G247" s="48"/>
      <c r="H247" s="48"/>
      <c r="I247" s="48"/>
    </row>
    <row r="248" spans="1:9" ht="12.75">
      <c r="A248" s="65" t="s">
        <v>662</v>
      </c>
      <c r="B248" s="46" t="s">
        <v>136</v>
      </c>
      <c r="C248" s="46" t="s">
        <v>663</v>
      </c>
      <c r="D248" s="67"/>
      <c r="E248" s="67"/>
      <c r="F248" s="67"/>
      <c r="G248" s="48"/>
      <c r="H248" s="48"/>
      <c r="I248" s="48"/>
    </row>
    <row r="249" spans="1:9" ht="12.75">
      <c r="A249" s="65" t="s">
        <v>664</v>
      </c>
      <c r="B249" s="46" t="s">
        <v>136</v>
      </c>
      <c r="C249" s="46" t="s">
        <v>665</v>
      </c>
      <c r="D249" s="67"/>
      <c r="E249" s="67"/>
      <c r="F249" s="67"/>
      <c r="G249" s="48"/>
      <c r="H249" s="48"/>
      <c r="I249" s="48"/>
    </row>
    <row r="250" spans="1:9" ht="12.75">
      <c r="A250" s="65" t="s">
        <v>666</v>
      </c>
      <c r="B250" s="46" t="s">
        <v>136</v>
      </c>
      <c r="C250" s="46" t="s">
        <v>667</v>
      </c>
      <c r="D250" s="67"/>
      <c r="E250" s="67"/>
      <c r="F250" s="67"/>
      <c r="G250" s="48"/>
      <c r="H250" s="48"/>
      <c r="I250" s="48"/>
    </row>
    <row r="251" spans="1:9" ht="12.75">
      <c r="A251" s="65" t="s">
        <v>668</v>
      </c>
      <c r="B251" s="46" t="s">
        <v>136</v>
      </c>
      <c r="C251" s="46" t="s">
        <v>669</v>
      </c>
      <c r="D251" s="67"/>
      <c r="E251" s="67"/>
      <c r="F251" s="67"/>
      <c r="G251" s="48"/>
      <c r="H251" s="48"/>
      <c r="I251" s="48"/>
    </row>
    <row r="252" spans="1:9" ht="12.75">
      <c r="A252" s="65" t="s">
        <v>670</v>
      </c>
      <c r="B252" s="46" t="s">
        <v>136</v>
      </c>
      <c r="C252" s="46" t="s">
        <v>671</v>
      </c>
      <c r="D252" s="67"/>
      <c r="E252" s="67"/>
      <c r="F252" s="67"/>
      <c r="G252" s="48"/>
      <c r="H252" s="48"/>
      <c r="I252" s="48"/>
    </row>
    <row r="253" spans="1:9" ht="12.75">
      <c r="A253" s="65" t="s">
        <v>672</v>
      </c>
      <c r="B253" s="46" t="s">
        <v>136</v>
      </c>
      <c r="C253" s="46" t="s">
        <v>673</v>
      </c>
      <c r="D253" s="67"/>
      <c r="E253" s="67"/>
      <c r="F253" s="67"/>
      <c r="G253" s="48"/>
      <c r="H253" s="48"/>
      <c r="I253" s="48"/>
    </row>
    <row r="254" spans="1:9" ht="12.75">
      <c r="A254" s="65" t="s">
        <v>674</v>
      </c>
      <c r="B254" s="46" t="s">
        <v>136</v>
      </c>
      <c r="C254" s="46" t="s">
        <v>675</v>
      </c>
      <c r="D254" s="67"/>
      <c r="E254" s="67"/>
      <c r="F254" s="67"/>
      <c r="G254" s="48"/>
      <c r="H254" s="48"/>
      <c r="I254" s="48"/>
    </row>
    <row r="255" spans="1:9" ht="12.75">
      <c r="A255" s="65" t="s">
        <v>676</v>
      </c>
      <c r="B255" s="46" t="s">
        <v>136</v>
      </c>
      <c r="C255" s="46" t="s">
        <v>677</v>
      </c>
      <c r="D255" s="67"/>
      <c r="E255" s="67"/>
      <c r="F255" s="67"/>
      <c r="G255" s="48"/>
      <c r="H255" s="48"/>
      <c r="I255" s="48"/>
    </row>
    <row r="256" spans="1:9" ht="12.75">
      <c r="A256" s="65" t="s">
        <v>678</v>
      </c>
      <c r="B256" s="46" t="s">
        <v>136</v>
      </c>
      <c r="C256" s="46" t="s">
        <v>679</v>
      </c>
      <c r="D256" s="67"/>
      <c r="E256" s="67"/>
      <c r="F256" s="67"/>
      <c r="G256" s="48"/>
      <c r="H256" s="48"/>
      <c r="I256" s="48"/>
    </row>
    <row r="257" spans="1:9" ht="12.75">
      <c r="A257" s="65" t="s">
        <v>680</v>
      </c>
      <c r="B257" s="46" t="s">
        <v>136</v>
      </c>
      <c r="C257" s="46" t="s">
        <v>681</v>
      </c>
      <c r="D257" s="67"/>
      <c r="E257" s="67"/>
      <c r="F257" s="67"/>
      <c r="G257" s="48"/>
      <c r="H257" s="48"/>
      <c r="I257" s="48"/>
    </row>
    <row r="258" spans="1:9" ht="12.75">
      <c r="A258" s="65" t="s">
        <v>682</v>
      </c>
      <c r="B258" s="46" t="s">
        <v>136</v>
      </c>
      <c r="C258" s="46" t="s">
        <v>683</v>
      </c>
      <c r="D258" s="67"/>
      <c r="E258" s="67"/>
      <c r="F258" s="67"/>
      <c r="G258" s="48"/>
      <c r="H258" s="48"/>
      <c r="I258" s="48"/>
    </row>
    <row r="259" spans="1:9" ht="12.75">
      <c r="A259" s="65" t="s">
        <v>684</v>
      </c>
      <c r="B259" s="46" t="s">
        <v>136</v>
      </c>
      <c r="C259" s="46" t="s">
        <v>685</v>
      </c>
      <c r="D259" s="67"/>
      <c r="E259" s="67"/>
      <c r="F259" s="67"/>
      <c r="G259" s="48"/>
      <c r="H259" s="48"/>
      <c r="I259" s="48"/>
    </row>
    <row r="260" spans="1:9" ht="12.75">
      <c r="A260" s="65" t="s">
        <v>686</v>
      </c>
      <c r="B260" s="46" t="s">
        <v>136</v>
      </c>
      <c r="C260" s="46" t="s">
        <v>687</v>
      </c>
      <c r="D260" s="67"/>
      <c r="E260" s="67"/>
      <c r="F260" s="67"/>
      <c r="G260" s="48"/>
      <c r="H260" s="48"/>
      <c r="I260" s="48"/>
    </row>
    <row r="261" spans="1:9" ht="12.75">
      <c r="A261" s="65" t="s">
        <v>296</v>
      </c>
      <c r="B261" s="46" t="s">
        <v>192</v>
      </c>
      <c r="C261" s="46" t="s">
        <v>688</v>
      </c>
      <c r="D261" s="68">
        <f>SUM(R39968001:R39968521)</f>
        <v>0</v>
      </c>
      <c r="E261" s="68">
        <f>SUM(R39968002:R39968522)</f>
        <v>0</v>
      </c>
      <c r="F261" s="68">
        <f>SUM(R39968003:R39968523)</f>
        <v>0</v>
      </c>
      <c r="G261" s="48"/>
      <c r="H261" s="48"/>
      <c r="I261" s="48"/>
    </row>
    <row r="262" spans="1:9" ht="12.75">
      <c r="A262" s="65" t="s">
        <v>689</v>
      </c>
      <c r="B262" s="46" t="s">
        <v>131</v>
      </c>
      <c r="C262" s="46" t="s">
        <v>690</v>
      </c>
      <c r="D262" s="67"/>
      <c r="E262" s="67"/>
      <c r="F262" s="66" t="s">
        <v>1275</v>
      </c>
      <c r="G262" s="48"/>
      <c r="H262" s="48"/>
      <c r="I262" s="48"/>
    </row>
    <row r="263" spans="1:9" ht="12.75">
      <c r="A263" s="65" t="s">
        <v>691</v>
      </c>
      <c r="B263" s="46" t="s">
        <v>131</v>
      </c>
      <c r="C263" s="46" t="s">
        <v>692</v>
      </c>
      <c r="D263" s="67"/>
      <c r="E263" s="67"/>
      <c r="F263" s="66" t="s">
        <v>1275</v>
      </c>
      <c r="G263" s="48"/>
      <c r="H263" s="48"/>
      <c r="I263" s="48"/>
    </row>
    <row r="264" spans="1:9" ht="12.75">
      <c r="A264" s="65" t="s">
        <v>693</v>
      </c>
      <c r="B264" s="46" t="s">
        <v>131</v>
      </c>
      <c r="C264" s="46" t="s">
        <v>694</v>
      </c>
      <c r="D264" s="67"/>
      <c r="E264" s="67"/>
      <c r="F264" s="66" t="s">
        <v>1275</v>
      </c>
      <c r="G264" s="48"/>
      <c r="H264" s="48"/>
      <c r="I264" s="48"/>
    </row>
    <row r="265" spans="1:9" ht="12.75">
      <c r="A265" s="65" t="s">
        <v>695</v>
      </c>
      <c r="B265" s="46" t="s">
        <v>131</v>
      </c>
      <c r="C265" s="46" t="s">
        <v>696</v>
      </c>
      <c r="D265" s="67"/>
      <c r="E265" s="67"/>
      <c r="F265" s="66" t="s">
        <v>1275</v>
      </c>
      <c r="G265" s="48"/>
      <c r="H265" s="48"/>
      <c r="I265" s="48"/>
    </row>
    <row r="266" spans="1:9" ht="12.75">
      <c r="A266" s="65" t="s">
        <v>697</v>
      </c>
      <c r="B266" s="46" t="s">
        <v>131</v>
      </c>
      <c r="C266" s="46" t="s">
        <v>698</v>
      </c>
      <c r="D266" s="67"/>
      <c r="E266" s="67"/>
      <c r="F266" s="66" t="s">
        <v>1275</v>
      </c>
      <c r="G266" s="48"/>
      <c r="H266" s="48"/>
      <c r="I266" s="48"/>
    </row>
    <row r="267" spans="1:9" ht="12.75">
      <c r="A267" s="65" t="s">
        <v>699</v>
      </c>
      <c r="B267" s="46" t="s">
        <v>131</v>
      </c>
      <c r="C267" s="46" t="s">
        <v>700</v>
      </c>
      <c r="D267" s="67"/>
      <c r="E267" s="67"/>
      <c r="F267" s="66" t="s">
        <v>1275</v>
      </c>
      <c r="G267" s="48"/>
      <c r="H267" s="48"/>
      <c r="I267" s="48"/>
    </row>
    <row r="268" spans="1:9" ht="12.75">
      <c r="A268" s="65" t="s">
        <v>701</v>
      </c>
      <c r="B268" s="46" t="s">
        <v>131</v>
      </c>
      <c r="C268" s="46" t="s">
        <v>702</v>
      </c>
      <c r="D268" s="67"/>
      <c r="E268" s="67"/>
      <c r="F268" s="66" t="s">
        <v>1275</v>
      </c>
      <c r="G268" s="48"/>
      <c r="H268" s="48"/>
      <c r="I268" s="48"/>
    </row>
    <row r="269" spans="1:9" ht="12.75">
      <c r="A269" s="65" t="s">
        <v>703</v>
      </c>
      <c r="B269" s="46" t="s">
        <v>131</v>
      </c>
      <c r="C269" s="46" t="s">
        <v>704</v>
      </c>
      <c r="D269" s="67"/>
      <c r="E269" s="67"/>
      <c r="F269" s="66" t="s">
        <v>1275</v>
      </c>
      <c r="G269" s="48"/>
      <c r="H269" s="48"/>
      <c r="I269" s="48"/>
    </row>
    <row r="270" spans="1:9" ht="12.75">
      <c r="A270" s="65" t="s">
        <v>705</v>
      </c>
      <c r="B270" s="46" t="s">
        <v>131</v>
      </c>
      <c r="C270" s="46" t="s">
        <v>706</v>
      </c>
      <c r="D270" s="67"/>
      <c r="E270" s="67"/>
      <c r="F270" s="66" t="s">
        <v>1275</v>
      </c>
      <c r="G270" s="48"/>
      <c r="H270" s="48"/>
      <c r="I270" s="48"/>
    </row>
    <row r="271" spans="1:9" ht="12.75">
      <c r="A271" s="65" t="s">
        <v>707</v>
      </c>
      <c r="B271" s="46" t="s">
        <v>131</v>
      </c>
      <c r="C271" s="46" t="s">
        <v>708</v>
      </c>
      <c r="D271" s="67"/>
      <c r="E271" s="67"/>
      <c r="F271" s="66" t="s">
        <v>1275</v>
      </c>
      <c r="G271" s="48"/>
      <c r="H271" s="48"/>
      <c r="I271" s="48"/>
    </row>
    <row r="272" spans="1:9" ht="12.75">
      <c r="A272" s="65" t="s">
        <v>709</v>
      </c>
      <c r="B272" s="46" t="s">
        <v>131</v>
      </c>
      <c r="C272" s="46" t="s">
        <v>710</v>
      </c>
      <c r="D272" s="67"/>
      <c r="E272" s="67"/>
      <c r="F272" s="66" t="s">
        <v>1275</v>
      </c>
      <c r="G272" s="48"/>
      <c r="H272" s="48"/>
      <c r="I272" s="48"/>
    </row>
    <row r="273" spans="1:9" ht="12.75">
      <c r="A273" s="65" t="s">
        <v>711</v>
      </c>
      <c r="B273" s="46" t="s">
        <v>712</v>
      </c>
      <c r="C273" s="46" t="s">
        <v>713</v>
      </c>
      <c r="D273" s="67"/>
      <c r="E273" s="67"/>
      <c r="F273" s="66" t="s">
        <v>1275</v>
      </c>
      <c r="G273" s="48"/>
      <c r="H273" s="48"/>
      <c r="I273" s="48"/>
    </row>
    <row r="274" spans="1:9" ht="12.75">
      <c r="A274" s="65" t="s">
        <v>714</v>
      </c>
      <c r="B274" s="46" t="s">
        <v>712</v>
      </c>
      <c r="C274" s="46" t="s">
        <v>715</v>
      </c>
      <c r="D274" s="67"/>
      <c r="E274" s="67"/>
      <c r="F274" s="67"/>
      <c r="G274" s="48"/>
      <c r="H274" s="48"/>
      <c r="I274" s="48"/>
    </row>
    <row r="275" spans="1:9" ht="12.75">
      <c r="A275" s="65" t="s">
        <v>716</v>
      </c>
      <c r="B275" s="46" t="s">
        <v>159</v>
      </c>
      <c r="C275" s="46" t="s">
        <v>717</v>
      </c>
      <c r="D275" s="67"/>
      <c r="E275" s="67"/>
      <c r="F275" s="67"/>
      <c r="G275" s="48"/>
      <c r="H275" s="48"/>
      <c r="I275" s="48"/>
    </row>
    <row r="276" spans="1:9" ht="12.75">
      <c r="A276" s="65" t="s">
        <v>718</v>
      </c>
      <c r="B276" s="46" t="s">
        <v>131</v>
      </c>
      <c r="C276" s="46" t="s">
        <v>719</v>
      </c>
      <c r="D276" s="67"/>
      <c r="E276" s="67"/>
      <c r="F276" s="66" t="s">
        <v>1275</v>
      </c>
      <c r="G276" s="48"/>
      <c r="H276" s="48"/>
      <c r="I276" s="48"/>
    </row>
    <row r="277" spans="1:9" ht="12.75">
      <c r="A277" s="65" t="s">
        <v>720</v>
      </c>
      <c r="B277" s="46" t="s">
        <v>159</v>
      </c>
      <c r="C277" s="46" t="s">
        <v>721</v>
      </c>
      <c r="D277" s="67"/>
      <c r="E277" s="67"/>
      <c r="F277" s="67"/>
      <c r="G277" s="48"/>
      <c r="H277" s="48"/>
      <c r="I277" s="48"/>
    </row>
    <row r="278" spans="1:9" ht="12.75">
      <c r="A278" s="65" t="s">
        <v>722</v>
      </c>
      <c r="B278" s="46" t="s">
        <v>723</v>
      </c>
      <c r="C278" s="46" t="s">
        <v>724</v>
      </c>
      <c r="D278" s="67"/>
      <c r="E278" s="67"/>
      <c r="F278" s="66" t="s">
        <v>1275</v>
      </c>
      <c r="G278" s="48"/>
      <c r="H278" s="48"/>
      <c r="I278" s="48"/>
    </row>
    <row r="279" spans="1:9" ht="12.75">
      <c r="A279" s="65" t="s">
        <v>725</v>
      </c>
      <c r="B279" s="46" t="s">
        <v>723</v>
      </c>
      <c r="C279" s="46" t="s">
        <v>726</v>
      </c>
      <c r="D279" s="67"/>
      <c r="E279" s="67"/>
      <c r="F279" s="66" t="s">
        <v>1275</v>
      </c>
      <c r="G279" s="48"/>
      <c r="H279" s="48"/>
      <c r="I279" s="48"/>
    </row>
    <row r="280" spans="1:9" ht="12.75">
      <c r="A280" s="65" t="s">
        <v>727</v>
      </c>
      <c r="B280" s="46" t="s">
        <v>728</v>
      </c>
      <c r="C280" s="46" t="s">
        <v>729</v>
      </c>
      <c r="D280" s="67"/>
      <c r="E280" s="67"/>
      <c r="F280" s="66" t="s">
        <v>1275</v>
      </c>
      <c r="G280" s="48"/>
      <c r="H280" s="48"/>
      <c r="I280" s="48"/>
    </row>
    <row r="281" spans="1:9" ht="12.75">
      <c r="A281" s="65" t="s">
        <v>730</v>
      </c>
      <c r="B281" s="46" t="s">
        <v>728</v>
      </c>
      <c r="C281" s="46" t="s">
        <v>731</v>
      </c>
      <c r="D281" s="67"/>
      <c r="E281" s="67"/>
      <c r="F281" s="66" t="s">
        <v>1275</v>
      </c>
      <c r="G281" s="48"/>
      <c r="H281" s="48"/>
      <c r="I281" s="48"/>
    </row>
    <row r="282" spans="1:9" ht="12.75">
      <c r="A282" s="65" t="s">
        <v>732</v>
      </c>
      <c r="B282" s="46" t="s">
        <v>728</v>
      </c>
      <c r="C282" s="46" t="s">
        <v>733</v>
      </c>
      <c r="D282" s="67"/>
      <c r="E282" s="67"/>
      <c r="F282" s="67"/>
      <c r="G282" s="48"/>
      <c r="H282" s="48"/>
      <c r="I282" s="48"/>
    </row>
    <row r="283" spans="1:9" ht="12.75">
      <c r="A283" s="65" t="s">
        <v>734</v>
      </c>
      <c r="B283" s="46" t="s">
        <v>735</v>
      </c>
      <c r="C283" s="46" t="s">
        <v>736</v>
      </c>
      <c r="D283" s="67"/>
      <c r="E283" s="67"/>
      <c r="F283" s="66" t="s">
        <v>1275</v>
      </c>
      <c r="G283" s="48"/>
      <c r="H283" s="48"/>
      <c r="I283" s="48"/>
    </row>
    <row r="284" spans="1:9" ht="12.75">
      <c r="A284" s="65" t="s">
        <v>737</v>
      </c>
      <c r="B284" s="46" t="s">
        <v>735</v>
      </c>
      <c r="C284" s="46" t="s">
        <v>738</v>
      </c>
      <c r="D284" s="67"/>
      <c r="E284" s="67"/>
      <c r="F284" s="66" t="s">
        <v>1275</v>
      </c>
      <c r="G284" s="48"/>
      <c r="H284" s="48"/>
      <c r="I284" s="48"/>
    </row>
    <row r="285" spans="1:9" ht="12.75">
      <c r="A285" s="65" t="s">
        <v>739</v>
      </c>
      <c r="B285" s="46" t="s">
        <v>735</v>
      </c>
      <c r="C285" s="46" t="s">
        <v>740</v>
      </c>
      <c r="D285" s="67"/>
      <c r="E285" s="67"/>
      <c r="F285" s="67"/>
      <c r="G285" s="48"/>
      <c r="H285" s="48"/>
      <c r="I285" s="48"/>
    </row>
    <row r="286" spans="1:9" ht="12.75">
      <c r="A286" s="65" t="s">
        <v>741</v>
      </c>
      <c r="B286" s="46" t="s">
        <v>136</v>
      </c>
      <c r="C286" s="46" t="s">
        <v>742</v>
      </c>
      <c r="D286" s="67"/>
      <c r="E286" s="67"/>
      <c r="F286" s="67"/>
      <c r="G286" s="48"/>
      <c r="H286" s="48"/>
      <c r="I286" s="48"/>
    </row>
    <row r="287" spans="1:9" ht="25.5">
      <c r="A287" s="65" t="s">
        <v>743</v>
      </c>
      <c r="B287" s="46" t="s">
        <v>136</v>
      </c>
      <c r="C287" s="46" t="s">
        <v>744</v>
      </c>
      <c r="D287" s="67"/>
      <c r="E287" s="67"/>
      <c r="F287" s="67"/>
      <c r="G287" s="48"/>
      <c r="H287" s="48"/>
      <c r="I287" s="48"/>
    </row>
    <row r="288" spans="1:9" ht="12.75">
      <c r="A288" s="65" t="s">
        <v>745</v>
      </c>
      <c r="B288" s="46" t="s">
        <v>136</v>
      </c>
      <c r="C288" s="46" t="s">
        <v>746</v>
      </c>
      <c r="D288" s="67"/>
      <c r="E288" s="67"/>
      <c r="F288" s="67"/>
      <c r="G288" s="48"/>
      <c r="H288" s="48"/>
      <c r="I288" s="48"/>
    </row>
    <row r="289" spans="1:9" ht="25.5">
      <c r="A289" s="65" t="s">
        <v>747</v>
      </c>
      <c r="B289" s="46" t="s">
        <v>136</v>
      </c>
      <c r="C289" s="46" t="s">
        <v>748</v>
      </c>
      <c r="D289" s="67"/>
      <c r="E289" s="67"/>
      <c r="F289" s="67"/>
      <c r="G289" s="48"/>
      <c r="H289" s="48"/>
      <c r="I289" s="48"/>
    </row>
    <row r="290" spans="1:9" ht="12.75">
      <c r="A290" s="65" t="s">
        <v>749</v>
      </c>
      <c r="B290" s="46" t="s">
        <v>136</v>
      </c>
      <c r="C290" s="46" t="s">
        <v>750</v>
      </c>
      <c r="D290" s="67"/>
      <c r="E290" s="67"/>
      <c r="F290" s="67"/>
      <c r="G290" s="48"/>
      <c r="H290" s="48"/>
      <c r="I290" s="48"/>
    </row>
    <row r="291" spans="1:9" ht="25.5">
      <c r="A291" s="65" t="s">
        <v>751</v>
      </c>
      <c r="B291" s="46" t="s">
        <v>136</v>
      </c>
      <c r="C291" s="46" t="s">
        <v>752</v>
      </c>
      <c r="D291" s="67"/>
      <c r="E291" s="67"/>
      <c r="F291" s="67"/>
      <c r="G291" s="48"/>
      <c r="H291" s="48"/>
      <c r="I291" s="48"/>
    </row>
    <row r="292" spans="1:9" ht="12.75">
      <c r="A292" s="65" t="s">
        <v>753</v>
      </c>
      <c r="B292" s="46" t="s">
        <v>136</v>
      </c>
      <c r="C292" s="46" t="s">
        <v>754</v>
      </c>
      <c r="D292" s="67"/>
      <c r="E292" s="67"/>
      <c r="F292" s="67"/>
      <c r="G292" s="48"/>
      <c r="H292" s="48"/>
      <c r="I292" s="48"/>
    </row>
    <row r="293" spans="1:9" ht="25.5">
      <c r="A293" s="65" t="s">
        <v>755</v>
      </c>
      <c r="B293" s="46" t="s">
        <v>136</v>
      </c>
      <c r="C293" s="46" t="s">
        <v>756</v>
      </c>
      <c r="D293" s="67"/>
      <c r="E293" s="67"/>
      <c r="F293" s="67"/>
      <c r="G293" s="48"/>
      <c r="H293" s="48"/>
      <c r="I293" s="48"/>
    </row>
    <row r="294" spans="1:9" ht="12.75">
      <c r="A294" s="65" t="s">
        <v>757</v>
      </c>
      <c r="B294" s="46" t="s">
        <v>136</v>
      </c>
      <c r="C294" s="46" t="s">
        <v>758</v>
      </c>
      <c r="D294" s="67"/>
      <c r="E294" s="67"/>
      <c r="F294" s="66" t="s">
        <v>1275</v>
      </c>
      <c r="G294" s="48"/>
      <c r="H294" s="48"/>
      <c r="I294" s="48"/>
    </row>
    <row r="295" spans="1:9" ht="12.75">
      <c r="A295" s="65" t="s">
        <v>759</v>
      </c>
      <c r="B295" s="46" t="s">
        <v>136</v>
      </c>
      <c r="C295" s="46" t="s">
        <v>760</v>
      </c>
      <c r="D295" s="67"/>
      <c r="E295" s="67"/>
      <c r="F295" s="66" t="s">
        <v>1275</v>
      </c>
      <c r="G295" s="48"/>
      <c r="H295" s="48"/>
      <c r="I295" s="48"/>
    </row>
    <row r="296" spans="1:9" ht="12.75">
      <c r="A296" s="65" t="s">
        <v>761</v>
      </c>
      <c r="B296" s="46" t="s">
        <v>136</v>
      </c>
      <c r="C296" s="46" t="s">
        <v>762</v>
      </c>
      <c r="D296" s="67"/>
      <c r="E296" s="67"/>
      <c r="F296" s="66" t="s">
        <v>1275</v>
      </c>
      <c r="G296" s="48"/>
      <c r="H296" s="48"/>
      <c r="I296" s="48"/>
    </row>
    <row r="297" spans="1:9" ht="12.75">
      <c r="A297" s="65" t="s">
        <v>763</v>
      </c>
      <c r="B297" s="46" t="s">
        <v>136</v>
      </c>
      <c r="C297" s="46" t="s">
        <v>764</v>
      </c>
      <c r="D297" s="67"/>
      <c r="E297" s="67"/>
      <c r="F297" s="66" t="s">
        <v>1275</v>
      </c>
      <c r="G297" s="48"/>
      <c r="H297" s="48"/>
      <c r="I297" s="48"/>
    </row>
    <row r="298" spans="1:9" ht="12.75">
      <c r="A298" s="65" t="s">
        <v>765</v>
      </c>
      <c r="B298" s="46" t="s">
        <v>136</v>
      </c>
      <c r="C298" s="46" t="s">
        <v>766</v>
      </c>
      <c r="D298" s="67"/>
      <c r="E298" s="67"/>
      <c r="F298" s="66" t="s">
        <v>1275</v>
      </c>
      <c r="G298" s="48"/>
      <c r="H298" s="48"/>
      <c r="I298" s="48"/>
    </row>
    <row r="299" spans="1:9" ht="12.75">
      <c r="A299" s="65" t="s">
        <v>767</v>
      </c>
      <c r="B299" s="46" t="s">
        <v>735</v>
      </c>
      <c r="C299" s="46" t="s">
        <v>768</v>
      </c>
      <c r="D299" s="67"/>
      <c r="E299" s="67"/>
      <c r="F299" s="66" t="s">
        <v>1275</v>
      </c>
      <c r="G299" s="48"/>
      <c r="H299" s="48"/>
      <c r="I299" s="48"/>
    </row>
    <row r="300" spans="1:9" ht="25.5">
      <c r="A300" s="65" t="s">
        <v>769</v>
      </c>
      <c r="B300" s="46" t="s">
        <v>136</v>
      </c>
      <c r="C300" s="46" t="s">
        <v>770</v>
      </c>
      <c r="D300" s="67"/>
      <c r="E300" s="67"/>
      <c r="F300" s="66" t="s">
        <v>1275</v>
      </c>
      <c r="G300" s="48"/>
      <c r="H300" s="48"/>
      <c r="I300" s="48"/>
    </row>
    <row r="301" spans="1:9" ht="12.75">
      <c r="A301" s="65" t="s">
        <v>296</v>
      </c>
      <c r="B301" s="46" t="s">
        <v>192</v>
      </c>
      <c r="C301" s="46" t="s">
        <v>771</v>
      </c>
      <c r="D301" s="68">
        <f>SUM(R39971501:R39972501)</f>
        <v>0</v>
      </c>
      <c r="E301" s="68">
        <f>SUM(R39971502:R39972502)</f>
        <v>0</v>
      </c>
      <c r="F301" s="68">
        <f>SUM(R39971503:R39972503)</f>
        <v>0</v>
      </c>
      <c r="G301" s="48"/>
      <c r="H301" s="48"/>
      <c r="I301" s="48"/>
    </row>
    <row r="302" spans="4:9" ht="12.75">
      <c r="D302" s="48"/>
      <c r="E302" s="48"/>
      <c r="F302" s="48"/>
      <c r="G302" s="48"/>
      <c r="H302" s="48"/>
      <c r="I302" s="48"/>
    </row>
  </sheetData>
  <sheetProtection password="EA52" sheet="1" objects="1" selectLockedCells="1"/>
  <dataValidations count="7">
    <dataValidation type="custom" allowBlank="1" showInputMessage="1" showErrorMessage="1" sqref="D7 E7 D8 E8 D9 E9 D10 E10 D11 E11 D12 E12 D13 E13 D14 E14 D15 E15 D16 E16 D17 E17 D18 E18 D19 E19 D20 E20 D21 E21 D22 E22 D23 E23 D24 E24 D25 E25 D26 E26 D27 E27 D28 E28 D29 E29 D30 E30 D31 E31 D32 E32 D33 E33 D34 E34 D35 E35 D36 E36 D37 E37 D38 E38 D39 E39 D40 E40 D41 E41 D42 E42 D43 E43 D44 E44 D45 E45 D46 E46 D47 E47 D48 E48 D49 E49 D50 E50 D51 E51 D52 E52 D53 E53 D54 E54 D55 E55 D56 E56">
      <formula1>D7*1=INT(D7*1)</formula1>
    </dataValidation>
    <dataValidation type="custom" allowBlank="1" showInputMessage="1" showErrorMessage="1" sqref="D57 E57 D58 E58 D59 E59 D60 E60 D61 E61 D62 E62 D63 E63 D64 E64 D65 E65 D66 E66 D67 E67 D68 E68 D69 E69 D70 E70 D71 E71 D72 D73 D74 E74 E75 E76 D77 E77 D78 E78 D79 E79 D80 E80 D81 E81 D82 E82 D83 E83 D84 E84 D85 E85 D86 E86 D87 E87 D88 E88 D89 E89 D90 E90 D91 E91 D92 E92 D93 E93 D94 E94 D95 E95 D96 E96 D97 E97 D98 E98 D99 E99 D100 E100 D101 E101 D102 E102 D103 E103 D104 E104 D105 E105 D106 E106 D107 E107 D108 E108">
      <formula1>D7*1=INT(D7*1)</formula1>
    </dataValidation>
    <dataValidation type="custom" allowBlank="1" showInputMessage="1" showErrorMessage="1" sqref="D109 E109 D110 E110 D111 E111 D112 E112 D113 E113 D114 E114 D115 E115 D116 E116 E117 D118 E118 D119 E119 D120 E120 D121 E121 D122 E122 D123 E123 D124 E124 D125 E125 D126 E126 D127 E127 D128 E128 D129 E129 D130 E130 D131 E131 D132 E132 D133 E133 D134 E134 D135 E135 D136 E136 D137 E137 D138 E138 D139 E139 D140 E140 D141 E141 D142 E142 D143 E143 D144 E144">
      <formula1>D7*1=INT(D7*1)</formula1>
    </dataValidation>
    <dataValidation type="custom" allowBlank="1" showInputMessage="1" showErrorMessage="1" sqref="D145 E145 D146 E146 D147 E147 D148 E148 D149 E149 D153 E153 D154 E154 D155 E155 D156 E156 D157 E157 D158 E158 D159 E159 D160 E160 D161 E161 D162 E162 D163 E163 D168 E168 D169 E169 D170 E170 D171 E171 D172 E172 D173 E173 D174 E174 D175 E175 D176 E176 D177 E177 D178 E178 D179 E179 D180 E180 D181 E181 D182 E182 D183 E183 D184 E184 D185 E185 D186 E186 D187 E187 D188 E188 D189 E189 D190 E190 D191 E191 D192 E192 D193 E193 D194 E194 D195 E195 D196 E196 D197 E197 D198 E198 D199 E199 D200 E200 D201 E201">
      <formula1>D145*100=INT(D145*100)</formula1>
    </dataValidation>
    <dataValidation type="custom" allowBlank="1" showInputMessage="1" showErrorMessage="1" sqref="F201 D202 E202 F202 D203 E203 F203 D204 E204 F204 D205 E205 F205 D206 E206 F206 D207 E207 F207 D208 E208 F208 D209 E209 F209 D210 E210 F210 D211 E211 F211 D212 E212 F212 D213 E213 F213 D214 E214 F214 D215 E215 F215 D216 E216 F216 D217 E217 F217 D218 E218 F218 D219 E219 F219 D220 E220 F220 D221 E221 F221 D222 E222 F222 D223 E223 F223 D224 E224 F224 D225 E225 F225 D226 E226 F226 D227 E227 F227 D228 E228 F228 D229 E229 D230 E230 D231 E231 D232 E232 F232 D233 E233 F233 D234 E234 F234 D235 E235 F235">
      <formula1>D145*100=INT(D145*100)</formula1>
    </dataValidation>
    <dataValidation type="custom" allowBlank="1" showInputMessage="1" showErrorMessage="1" sqref="D236 E236 F236 D237 E237 F237 D238 E238 F238 D239 E239 F239 D240 E240 F240 D241 E241 F241 D242 E242 F242 D243 E243 F243 D244 E244 F244 D245 E245 F245 D246 E246 F246 D247 E247 F247 D248 E248 F248 D249 E249 F249 D250 E250 F250 D251 E251 F251 D252 E252 F252 D253 E253 F253 D254 E254 F254 D255 E255 F255 D256 E256 F256 D257 E257 F257 D258 E258 F258 D259 E259 F259 D260 E260 F260 D261 E261 F261 D262 E262 D263 E263 D264 E264 D265 E265 D266 E266 D267 E267 D268 E268 D269 E269 D270 E270 D271 E271 D272 E272">
      <formula1>D145*100=INT(D145*100)</formula1>
    </dataValidation>
    <dataValidation type="custom" allowBlank="1" showInputMessage="1" showErrorMessage="1" sqref="D273 E273 D274 E274 F274 D275 E275 F275 D276 E276 D277 E277 F277 D278 E278 D279 E279 D280 E280 D281 E281 D282 E282 F282 D283 E283 D284 E284 D285 E285 F285 D286 E286 F286 D287 E287 F287 D288 E288 F288 D289 E289 F289 D290 E290 F290 D291 E291 F291 D292 E292 F292 D293 E293 F293 D294 E294 D295 E295 D296 E296 D297 E297 D298 E298 D299 E299 D300 E300 D301 E301 F301">
      <formula1>D145*100=INT(D145*100)</formula1>
    </dataValidation>
  </dataValidations>
  <printOptions/>
  <pageMargins left="0.7" right="0.7" top="0.75" bottom="0.75" header="0.3" footer="0.3"/>
  <pageSetup fitToHeight="2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329"/>
  <sheetViews>
    <sheetView zoomScalePageLayoutView="0" workbookViewId="0" topLeftCell="A1">
      <selection activeCell="S1" sqref="S1"/>
    </sheetView>
  </sheetViews>
  <sheetFormatPr defaultColWidth="9.00390625" defaultRowHeight="12.75"/>
  <cols>
    <col min="9" max="9" width="11.00390625" style="0" bestFit="1" customWidth="1"/>
  </cols>
  <sheetData>
    <row r="1" spans="1:23" ht="12.75">
      <c r="A1" t="s">
        <v>1250</v>
      </c>
      <c r="B1" t="s">
        <v>34</v>
      </c>
      <c r="C1" t="s">
        <v>1251</v>
      </c>
      <c r="D1" t="s">
        <v>1252</v>
      </c>
      <c r="E1" t="s">
        <v>1253</v>
      </c>
      <c r="F1" t="s">
        <v>1254</v>
      </c>
      <c r="G1" t="s">
        <v>1255</v>
      </c>
      <c r="H1" t="s">
        <v>1256</v>
      </c>
      <c r="I1" t="s">
        <v>1257</v>
      </c>
      <c r="J1" t="s">
        <v>1258</v>
      </c>
      <c r="K1" t="s">
        <v>1259</v>
      </c>
      <c r="L1" t="s">
        <v>1260</v>
      </c>
      <c r="M1" t="s">
        <v>1261</v>
      </c>
      <c r="N1" t="s">
        <v>1262</v>
      </c>
      <c r="O1" t="s">
        <v>1263</v>
      </c>
      <c r="P1" t="s">
        <v>1264</v>
      </c>
      <c r="Q1" t="s">
        <v>1265</v>
      </c>
      <c r="R1" t="s">
        <v>1266</v>
      </c>
      <c r="S1" t="s">
        <v>1267</v>
      </c>
      <c r="T1" t="s">
        <v>188</v>
      </c>
      <c r="U1" t="s">
        <v>189</v>
      </c>
      <c r="V1" t="s">
        <v>190</v>
      </c>
      <c r="W1" t="s">
        <v>1268</v>
      </c>
    </row>
    <row r="2" spans="1:23" ht="12.75">
      <c r="A2" s="51">
        <f>IdentICO</f>
        <v>0</v>
      </c>
      <c r="B2" s="50">
        <f>IdentNazov</f>
        <v>0</v>
      </c>
      <c r="C2" s="50">
        <f>IdentUlica</f>
        <v>0</v>
      </c>
      <c r="D2" s="50">
        <f>IdentObec</f>
        <v>0</v>
      </c>
      <c r="E2" s="52">
        <f>IdentPSC</f>
        <v>0</v>
      </c>
      <c r="F2" s="50">
        <f>IdentKontakt</f>
        <v>0</v>
      </c>
      <c r="G2" s="50">
        <f>IdentTelefon</f>
        <v>0</v>
      </c>
      <c r="H2" s="50">
        <f>IdentOkresKod</f>
        <v>0</v>
      </c>
      <c r="I2" s="53">
        <f>IdentRegCislo</f>
        <v>0</v>
      </c>
      <c r="J2" s="54" t="str">
        <f>LEFT(IdentKOD1,2)</f>
        <v>55</v>
      </c>
      <c r="K2" s="50">
        <f>IdentKOD3</f>
        <v>0</v>
      </c>
      <c r="L2" s="50">
        <f>IdentKOD5</f>
        <v>0</v>
      </c>
      <c r="M2" s="50">
        <f>IdentKOD6</f>
        <v>0</v>
      </c>
      <c r="N2" s="50">
        <f>IdentKOD7</f>
        <v>0</v>
      </c>
      <c r="O2" s="50">
        <f>LEFT(IdentKOD8,1)</f>
      </c>
      <c r="P2" s="50">
        <f>IdentKOD9</f>
        <v>0</v>
      </c>
      <c r="Q2" s="50">
        <f>IdentKOD10</f>
        <v>0</v>
      </c>
      <c r="R2" s="50">
        <v>310</v>
      </c>
      <c r="S2" s="46" t="s">
        <v>773</v>
      </c>
      <c r="T2" s="55">
        <f>R31000011</f>
        <v>0</v>
      </c>
      <c r="U2" s="56">
        <v>0</v>
      </c>
      <c r="V2" s="56">
        <v>0</v>
      </c>
      <c r="W2" s="56">
        <v>0</v>
      </c>
    </row>
    <row r="3" spans="1:23" ht="12.75">
      <c r="A3" s="51">
        <f>IdentICO</f>
        <v>0</v>
      </c>
      <c r="B3" s="50">
        <f>IdentNazov</f>
        <v>0</v>
      </c>
      <c r="C3" s="50">
        <f>IdentUlica</f>
        <v>0</v>
      </c>
      <c r="D3" s="50">
        <f>IdentObec</f>
        <v>0</v>
      </c>
      <c r="E3" s="52">
        <f>IdentPSC</f>
        <v>0</v>
      </c>
      <c r="F3" s="50">
        <f>IdentKontakt</f>
        <v>0</v>
      </c>
      <c r="G3" s="50">
        <f>IdentTelefon</f>
        <v>0</v>
      </c>
      <c r="H3" s="50">
        <f>IdentOkresKod</f>
        <v>0</v>
      </c>
      <c r="I3" s="53">
        <f>IdentRegCislo</f>
        <v>0</v>
      </c>
      <c r="J3" s="54" t="str">
        <f>LEFT(IdentKOD1,2)</f>
        <v>55</v>
      </c>
      <c r="K3" s="50">
        <f>IdentKOD3</f>
        <v>0</v>
      </c>
      <c r="L3" s="50">
        <f>IdentKOD5</f>
        <v>0</v>
      </c>
      <c r="M3" s="50">
        <f>IdentKOD6</f>
        <v>0</v>
      </c>
      <c r="N3" s="50">
        <f>IdentKOD7</f>
        <v>0</v>
      </c>
      <c r="O3" s="50">
        <f>LEFT(IdentKOD8,1)</f>
      </c>
      <c r="P3" s="50">
        <f>IdentKOD9</f>
        <v>0</v>
      </c>
      <c r="Q3" s="50">
        <f>IdentKOD10</f>
        <v>0</v>
      </c>
      <c r="R3" s="50">
        <v>310</v>
      </c>
      <c r="S3" s="46" t="s">
        <v>775</v>
      </c>
      <c r="T3" s="55">
        <f>R31000021</f>
        <v>0</v>
      </c>
      <c r="U3" s="56">
        <v>0</v>
      </c>
      <c r="V3" s="56">
        <v>0</v>
      </c>
      <c r="W3" s="56">
        <v>0</v>
      </c>
    </row>
    <row r="4" spans="1:23" ht="12.75">
      <c r="A4" s="51">
        <f>IdentICO</f>
        <v>0</v>
      </c>
      <c r="B4" s="50">
        <f>IdentNazov</f>
        <v>0</v>
      </c>
      <c r="C4" s="50">
        <f>IdentUlica</f>
        <v>0</v>
      </c>
      <c r="D4" s="50">
        <f>IdentObec</f>
        <v>0</v>
      </c>
      <c r="E4" s="52">
        <f>IdentPSC</f>
        <v>0</v>
      </c>
      <c r="F4" s="50">
        <f>IdentKontakt</f>
        <v>0</v>
      </c>
      <c r="G4" s="50">
        <f>IdentTelefon</f>
        <v>0</v>
      </c>
      <c r="H4" s="50">
        <f>IdentOkresKod</f>
        <v>0</v>
      </c>
      <c r="I4" s="53">
        <f>IdentRegCislo</f>
        <v>0</v>
      </c>
      <c r="J4" s="54" t="str">
        <f>LEFT(IdentKOD1,2)</f>
        <v>55</v>
      </c>
      <c r="K4" s="50">
        <f>IdentKOD3</f>
        <v>0</v>
      </c>
      <c r="L4" s="50">
        <f>IdentKOD5</f>
        <v>0</v>
      </c>
      <c r="M4" s="50">
        <f>IdentKOD6</f>
        <v>0</v>
      </c>
      <c r="N4" s="50">
        <f>IdentKOD7</f>
        <v>0</v>
      </c>
      <c r="O4" s="50">
        <f>LEFT(IdentKOD8,1)</f>
      </c>
      <c r="P4" s="50">
        <f>IdentKOD9</f>
        <v>0</v>
      </c>
      <c r="Q4" s="50">
        <f>IdentKOD10</f>
        <v>0</v>
      </c>
      <c r="R4" s="50">
        <v>310</v>
      </c>
      <c r="S4" s="46" t="s">
        <v>777</v>
      </c>
      <c r="T4" s="55">
        <f>R31000031</f>
        <v>0</v>
      </c>
      <c r="U4" s="56">
        <v>0</v>
      </c>
      <c r="V4" s="56">
        <v>0</v>
      </c>
      <c r="W4" s="56">
        <v>0</v>
      </c>
    </row>
    <row r="5" spans="1:23" ht="12.75">
      <c r="A5" s="51">
        <f>IdentICO</f>
        <v>0</v>
      </c>
      <c r="B5" s="50">
        <f>IdentNazov</f>
        <v>0</v>
      </c>
      <c r="C5" s="50">
        <f>IdentUlica</f>
        <v>0</v>
      </c>
      <c r="D5" s="50">
        <f>IdentObec</f>
        <v>0</v>
      </c>
      <c r="E5" s="52">
        <f>IdentPSC</f>
        <v>0</v>
      </c>
      <c r="F5" s="50">
        <f>IdentKontakt</f>
        <v>0</v>
      </c>
      <c r="G5" s="50">
        <f>IdentTelefon</f>
        <v>0</v>
      </c>
      <c r="H5" s="50">
        <f>IdentOkresKod</f>
        <v>0</v>
      </c>
      <c r="I5" s="53">
        <f>IdentRegCislo</f>
        <v>0</v>
      </c>
      <c r="J5" s="54" t="str">
        <f>LEFT(IdentKOD1,2)</f>
        <v>55</v>
      </c>
      <c r="K5" s="50">
        <f>IdentKOD3</f>
        <v>0</v>
      </c>
      <c r="L5" s="50">
        <f>IdentKOD5</f>
        <v>0</v>
      </c>
      <c r="M5" s="50">
        <f>IdentKOD6</f>
        <v>0</v>
      </c>
      <c r="N5" s="50">
        <f>IdentKOD7</f>
        <v>0</v>
      </c>
      <c r="O5" s="50">
        <f>LEFT(IdentKOD8,1)</f>
      </c>
      <c r="P5" s="50">
        <f>IdentKOD9</f>
        <v>0</v>
      </c>
      <c r="Q5" s="50">
        <f>IdentKOD10</f>
        <v>0</v>
      </c>
      <c r="R5" s="50">
        <v>310</v>
      </c>
      <c r="S5" s="46" t="s">
        <v>779</v>
      </c>
      <c r="T5" s="57">
        <f>R31000041</f>
        <v>0</v>
      </c>
      <c r="U5" s="56">
        <v>0</v>
      </c>
      <c r="V5" s="56">
        <v>0</v>
      </c>
      <c r="W5" s="56">
        <v>0</v>
      </c>
    </row>
    <row r="6" spans="1:23" ht="12.75">
      <c r="A6" s="51">
        <f>IdentICO</f>
        <v>0</v>
      </c>
      <c r="B6" s="50">
        <f>IdentNazov</f>
        <v>0</v>
      </c>
      <c r="C6" s="50">
        <f>IdentUlica</f>
        <v>0</v>
      </c>
      <c r="D6" s="50">
        <f>IdentObec</f>
        <v>0</v>
      </c>
      <c r="E6" s="52">
        <f>IdentPSC</f>
        <v>0</v>
      </c>
      <c r="F6" s="50">
        <f>IdentKontakt</f>
        <v>0</v>
      </c>
      <c r="G6" s="50">
        <f>IdentTelefon</f>
        <v>0</v>
      </c>
      <c r="H6" s="50">
        <f>IdentOkresKod</f>
        <v>0</v>
      </c>
      <c r="I6" s="53">
        <f>IdentRegCislo</f>
        <v>0</v>
      </c>
      <c r="J6" s="54" t="str">
        <f>LEFT(IdentKOD1,2)</f>
        <v>55</v>
      </c>
      <c r="K6" s="50">
        <f>IdentKOD3</f>
        <v>0</v>
      </c>
      <c r="L6" s="50">
        <f>IdentKOD5</f>
        <v>0</v>
      </c>
      <c r="M6" s="50">
        <f>IdentKOD6</f>
        <v>0</v>
      </c>
      <c r="N6" s="50">
        <f>IdentKOD7</f>
        <v>0</v>
      </c>
      <c r="O6" s="50">
        <f>LEFT(IdentKOD8,1)</f>
      </c>
      <c r="P6" s="50">
        <f>IdentKOD9</f>
        <v>0</v>
      </c>
      <c r="Q6" s="50">
        <f>IdentKOD10</f>
        <v>0</v>
      </c>
      <c r="R6" s="50">
        <v>310</v>
      </c>
      <c r="S6" s="46" t="s">
        <v>781</v>
      </c>
      <c r="T6" s="55">
        <f>R31000051</f>
        <v>0</v>
      </c>
      <c r="U6" s="56">
        <v>0</v>
      </c>
      <c r="V6" s="56">
        <v>0</v>
      </c>
      <c r="W6" s="56">
        <v>0</v>
      </c>
    </row>
    <row r="7" spans="1:23" ht="12.75">
      <c r="A7" s="51">
        <f>IdentICO</f>
        <v>0</v>
      </c>
      <c r="B7" s="50">
        <f>IdentNazov</f>
        <v>0</v>
      </c>
      <c r="C7" s="50">
        <f>IdentUlica</f>
        <v>0</v>
      </c>
      <c r="D7" s="50">
        <f>IdentObec</f>
        <v>0</v>
      </c>
      <c r="E7" s="52">
        <f>IdentPSC</f>
        <v>0</v>
      </c>
      <c r="F7" s="50">
        <f>IdentKontakt</f>
        <v>0</v>
      </c>
      <c r="G7" s="50">
        <f>IdentTelefon</f>
        <v>0</v>
      </c>
      <c r="H7" s="50">
        <f>IdentOkresKod</f>
        <v>0</v>
      </c>
      <c r="I7" s="53">
        <f>IdentRegCislo</f>
        <v>0</v>
      </c>
      <c r="J7" s="54" t="str">
        <f>LEFT(IdentKOD1,2)</f>
        <v>55</v>
      </c>
      <c r="K7" s="50">
        <f>IdentKOD3</f>
        <v>0</v>
      </c>
      <c r="L7" s="50">
        <f>IdentKOD5</f>
        <v>0</v>
      </c>
      <c r="M7" s="50">
        <f>IdentKOD6</f>
        <v>0</v>
      </c>
      <c r="N7" s="50">
        <f>IdentKOD7</f>
        <v>0</v>
      </c>
      <c r="O7" s="50">
        <f>LEFT(IdentKOD8,1)</f>
      </c>
      <c r="P7" s="50">
        <f>IdentKOD9</f>
        <v>0</v>
      </c>
      <c r="Q7" s="50">
        <f>IdentKOD10</f>
        <v>0</v>
      </c>
      <c r="R7" s="50">
        <v>310</v>
      </c>
      <c r="S7" s="46" t="s">
        <v>783</v>
      </c>
      <c r="T7" s="55">
        <f>R31000061</f>
        <v>0</v>
      </c>
      <c r="U7" s="56">
        <v>0</v>
      </c>
      <c r="V7" s="56">
        <v>0</v>
      </c>
      <c r="W7" s="56">
        <v>0</v>
      </c>
    </row>
    <row r="8" spans="1:23" ht="12.75">
      <c r="A8" s="51">
        <f>IdentICO</f>
        <v>0</v>
      </c>
      <c r="B8" s="50">
        <f>IdentNazov</f>
        <v>0</v>
      </c>
      <c r="C8" s="50">
        <f>IdentUlica</f>
        <v>0</v>
      </c>
      <c r="D8" s="50">
        <f>IdentObec</f>
        <v>0</v>
      </c>
      <c r="E8" s="52">
        <f>IdentPSC</f>
        <v>0</v>
      </c>
      <c r="F8" s="50">
        <f>IdentKontakt</f>
        <v>0</v>
      </c>
      <c r="G8" s="50">
        <f>IdentTelefon</f>
        <v>0</v>
      </c>
      <c r="H8" s="50">
        <f>IdentOkresKod</f>
        <v>0</v>
      </c>
      <c r="I8" s="53">
        <f>IdentRegCislo</f>
        <v>0</v>
      </c>
      <c r="J8" s="54" t="str">
        <f>LEFT(IdentKOD1,2)</f>
        <v>55</v>
      </c>
      <c r="K8" s="50">
        <f>IdentKOD3</f>
        <v>0</v>
      </c>
      <c r="L8" s="50">
        <f>IdentKOD5</f>
        <v>0</v>
      </c>
      <c r="M8" s="50">
        <f>IdentKOD6</f>
        <v>0</v>
      </c>
      <c r="N8" s="50">
        <f>IdentKOD7</f>
        <v>0</v>
      </c>
      <c r="O8" s="50">
        <f>LEFT(IdentKOD8,1)</f>
      </c>
      <c r="P8" s="50">
        <f>IdentKOD9</f>
        <v>0</v>
      </c>
      <c r="Q8" s="50">
        <f>IdentKOD10</f>
        <v>0</v>
      </c>
      <c r="R8" s="50">
        <v>310</v>
      </c>
      <c r="S8" s="46" t="s">
        <v>785</v>
      </c>
      <c r="T8" s="55">
        <f>R31000071</f>
        <v>0</v>
      </c>
      <c r="U8" s="56">
        <v>0</v>
      </c>
      <c r="V8" s="56">
        <v>0</v>
      </c>
      <c r="W8" s="56">
        <v>0</v>
      </c>
    </row>
    <row r="9" spans="1:23" ht="12.75">
      <c r="A9" s="51">
        <f>IdentICO</f>
        <v>0</v>
      </c>
      <c r="B9" s="50">
        <f>IdentNazov</f>
        <v>0</v>
      </c>
      <c r="C9" s="50">
        <f>IdentUlica</f>
        <v>0</v>
      </c>
      <c r="D9" s="50">
        <f>IdentObec</f>
        <v>0</v>
      </c>
      <c r="E9" s="52">
        <f>IdentPSC</f>
        <v>0</v>
      </c>
      <c r="F9" s="50">
        <f>IdentKontakt</f>
        <v>0</v>
      </c>
      <c r="G9" s="50">
        <f>IdentTelefon</f>
        <v>0</v>
      </c>
      <c r="H9" s="50">
        <f>IdentOkresKod</f>
        <v>0</v>
      </c>
      <c r="I9" s="53">
        <f>IdentRegCislo</f>
        <v>0</v>
      </c>
      <c r="J9" s="54" t="str">
        <f>LEFT(IdentKOD1,2)</f>
        <v>55</v>
      </c>
      <c r="K9" s="50">
        <f>IdentKOD3</f>
        <v>0</v>
      </c>
      <c r="L9" s="50">
        <f>IdentKOD5</f>
        <v>0</v>
      </c>
      <c r="M9" s="50">
        <f>IdentKOD6</f>
        <v>0</v>
      </c>
      <c r="N9" s="50">
        <f>IdentKOD7</f>
        <v>0</v>
      </c>
      <c r="O9" s="50">
        <f>LEFT(IdentKOD8,1)</f>
      </c>
      <c r="P9" s="50">
        <f>IdentKOD9</f>
        <v>0</v>
      </c>
      <c r="Q9" s="50">
        <f>IdentKOD10</f>
        <v>0</v>
      </c>
      <c r="R9" s="50">
        <v>310</v>
      </c>
      <c r="S9" s="46" t="s">
        <v>787</v>
      </c>
      <c r="T9" s="55">
        <f>R31000081</f>
        <v>0</v>
      </c>
      <c r="U9" s="56">
        <v>0</v>
      </c>
      <c r="V9" s="56">
        <v>0</v>
      </c>
      <c r="W9" s="56">
        <v>0</v>
      </c>
    </row>
    <row r="10" spans="1:23" ht="12.75">
      <c r="A10" s="51">
        <f>IdentICO</f>
        <v>0</v>
      </c>
      <c r="B10" s="50">
        <f>IdentNazov</f>
        <v>0</v>
      </c>
      <c r="C10" s="50">
        <f>IdentUlica</f>
        <v>0</v>
      </c>
      <c r="D10" s="50">
        <f>IdentObec</f>
        <v>0</v>
      </c>
      <c r="E10" s="52">
        <f>IdentPSC</f>
        <v>0</v>
      </c>
      <c r="F10" s="50">
        <f>IdentKontakt</f>
        <v>0</v>
      </c>
      <c r="G10" s="50">
        <f>IdentTelefon</f>
        <v>0</v>
      </c>
      <c r="H10" s="50">
        <f>IdentOkresKod</f>
        <v>0</v>
      </c>
      <c r="I10" s="53">
        <f>IdentRegCislo</f>
        <v>0</v>
      </c>
      <c r="J10" s="54" t="str">
        <f>LEFT(IdentKOD1,2)</f>
        <v>55</v>
      </c>
      <c r="K10" s="50">
        <f>IdentKOD3</f>
        <v>0</v>
      </c>
      <c r="L10" s="50">
        <f>IdentKOD5</f>
        <v>0</v>
      </c>
      <c r="M10" s="50">
        <f>IdentKOD6</f>
        <v>0</v>
      </c>
      <c r="N10" s="50">
        <f>IdentKOD7</f>
        <v>0</v>
      </c>
      <c r="O10" s="50">
        <f>LEFT(IdentKOD8,1)</f>
      </c>
      <c r="P10" s="50">
        <f>IdentKOD9</f>
        <v>0</v>
      </c>
      <c r="Q10" s="50">
        <f>IdentKOD10</f>
        <v>0</v>
      </c>
      <c r="R10" s="50">
        <v>310</v>
      </c>
      <c r="S10" s="46" t="s">
        <v>789</v>
      </c>
      <c r="T10" s="55">
        <f>R31000091</f>
        <v>0</v>
      </c>
      <c r="U10" s="56">
        <v>0</v>
      </c>
      <c r="V10" s="56">
        <v>0</v>
      </c>
      <c r="W10" s="56">
        <v>0</v>
      </c>
    </row>
    <row r="11" spans="1:23" ht="12.75">
      <c r="A11" s="51">
        <f>IdentICO</f>
        <v>0</v>
      </c>
      <c r="B11" s="50">
        <f>IdentNazov</f>
        <v>0</v>
      </c>
      <c r="C11" s="50">
        <f>IdentUlica</f>
        <v>0</v>
      </c>
      <c r="D11" s="50">
        <f>IdentObec</f>
        <v>0</v>
      </c>
      <c r="E11" s="52">
        <f>IdentPSC</f>
        <v>0</v>
      </c>
      <c r="F11" s="50">
        <f>IdentKontakt</f>
        <v>0</v>
      </c>
      <c r="G11" s="50">
        <f>IdentTelefon</f>
        <v>0</v>
      </c>
      <c r="H11" s="50">
        <f>IdentOkresKod</f>
        <v>0</v>
      </c>
      <c r="I11" s="53">
        <f>IdentRegCislo</f>
        <v>0</v>
      </c>
      <c r="J11" s="54" t="str">
        <f>LEFT(IdentKOD1,2)</f>
        <v>55</v>
      </c>
      <c r="K11" s="50">
        <f>IdentKOD3</f>
        <v>0</v>
      </c>
      <c r="L11" s="50">
        <f>IdentKOD5</f>
        <v>0</v>
      </c>
      <c r="M11" s="50">
        <f>IdentKOD6</f>
        <v>0</v>
      </c>
      <c r="N11" s="50">
        <f>IdentKOD7</f>
        <v>0</v>
      </c>
      <c r="O11" s="50">
        <f>LEFT(IdentKOD8,1)</f>
      </c>
      <c r="P11" s="50">
        <f>IdentKOD9</f>
        <v>0</v>
      </c>
      <c r="Q11" s="50">
        <f>IdentKOD10</f>
        <v>0</v>
      </c>
      <c r="R11" s="50">
        <v>310</v>
      </c>
      <c r="S11" s="46" t="s">
        <v>791</v>
      </c>
      <c r="T11" s="55">
        <f>R31000101</f>
        <v>0</v>
      </c>
      <c r="U11" s="56">
        <v>0</v>
      </c>
      <c r="V11" s="56">
        <v>0</v>
      </c>
      <c r="W11" s="56">
        <v>0</v>
      </c>
    </row>
    <row r="12" spans="1:23" ht="12.75">
      <c r="A12" s="51">
        <f>IdentICO</f>
        <v>0</v>
      </c>
      <c r="B12" s="50">
        <f>IdentNazov</f>
        <v>0</v>
      </c>
      <c r="C12" s="50">
        <f>IdentUlica</f>
        <v>0</v>
      </c>
      <c r="D12" s="50">
        <f>IdentObec</f>
        <v>0</v>
      </c>
      <c r="E12" s="52">
        <f>IdentPSC</f>
        <v>0</v>
      </c>
      <c r="F12" s="50">
        <f>IdentKontakt</f>
        <v>0</v>
      </c>
      <c r="G12" s="50">
        <f>IdentTelefon</f>
        <v>0</v>
      </c>
      <c r="H12" s="50">
        <f>IdentOkresKod</f>
        <v>0</v>
      </c>
      <c r="I12" s="53">
        <f>IdentRegCislo</f>
        <v>0</v>
      </c>
      <c r="J12" s="54" t="str">
        <f>LEFT(IdentKOD1,2)</f>
        <v>55</v>
      </c>
      <c r="K12" s="50">
        <f>IdentKOD3</f>
        <v>0</v>
      </c>
      <c r="L12" s="50">
        <f>IdentKOD5</f>
        <v>0</v>
      </c>
      <c r="M12" s="50">
        <f>IdentKOD6</f>
        <v>0</v>
      </c>
      <c r="N12" s="50">
        <f>IdentKOD7</f>
        <v>0</v>
      </c>
      <c r="O12" s="50">
        <f>LEFT(IdentKOD8,1)</f>
      </c>
      <c r="P12" s="50">
        <f>IdentKOD9</f>
        <v>0</v>
      </c>
      <c r="Q12" s="50">
        <f>IdentKOD10</f>
        <v>0</v>
      </c>
      <c r="R12" s="50">
        <v>310</v>
      </c>
      <c r="S12" s="46" t="s">
        <v>793</v>
      </c>
      <c r="T12" s="57">
        <f>R31000111</f>
        <v>0</v>
      </c>
      <c r="U12" s="56">
        <v>0</v>
      </c>
      <c r="V12" s="56">
        <v>0</v>
      </c>
      <c r="W12" s="56">
        <v>0</v>
      </c>
    </row>
    <row r="13" spans="1:23" ht="12.75">
      <c r="A13" s="51">
        <f>IdentICO</f>
        <v>0</v>
      </c>
      <c r="B13" s="50">
        <f>IdentNazov</f>
        <v>0</v>
      </c>
      <c r="C13" s="50">
        <f>IdentUlica</f>
        <v>0</v>
      </c>
      <c r="D13" s="50">
        <f>IdentObec</f>
        <v>0</v>
      </c>
      <c r="E13" s="52">
        <f>IdentPSC</f>
        <v>0</v>
      </c>
      <c r="F13" s="50">
        <f>IdentKontakt</f>
        <v>0</v>
      </c>
      <c r="G13" s="50">
        <f>IdentTelefon</f>
        <v>0</v>
      </c>
      <c r="H13" s="50">
        <f>IdentOkresKod</f>
        <v>0</v>
      </c>
      <c r="I13" s="53">
        <f>IdentRegCislo</f>
        <v>0</v>
      </c>
      <c r="J13" s="54" t="str">
        <f>LEFT(IdentKOD1,2)</f>
        <v>55</v>
      </c>
      <c r="K13" s="50">
        <f>IdentKOD3</f>
        <v>0</v>
      </c>
      <c r="L13" s="50">
        <f>IdentKOD5</f>
        <v>0</v>
      </c>
      <c r="M13" s="50">
        <f>IdentKOD6</f>
        <v>0</v>
      </c>
      <c r="N13" s="50">
        <f>IdentKOD7</f>
        <v>0</v>
      </c>
      <c r="O13" s="50">
        <f>LEFT(IdentKOD8,1)</f>
      </c>
      <c r="P13" s="50">
        <f>IdentKOD9</f>
        <v>0</v>
      </c>
      <c r="Q13" s="50">
        <f>IdentKOD10</f>
        <v>0</v>
      </c>
      <c r="R13" s="50">
        <v>310</v>
      </c>
      <c r="S13" s="46" t="s">
        <v>795</v>
      </c>
      <c r="T13" s="57">
        <f>R31000121</f>
        <v>0</v>
      </c>
      <c r="U13" s="56">
        <v>0</v>
      </c>
      <c r="V13" s="56">
        <v>0</v>
      </c>
      <c r="W13" s="56">
        <v>0</v>
      </c>
    </row>
    <row r="14" spans="1:23" ht="12.75">
      <c r="A14" s="51">
        <f>IdentICO</f>
        <v>0</v>
      </c>
      <c r="B14" s="50">
        <f>IdentNazov</f>
        <v>0</v>
      </c>
      <c r="C14" s="50">
        <f>IdentUlica</f>
        <v>0</v>
      </c>
      <c r="D14" s="50">
        <f>IdentObec</f>
        <v>0</v>
      </c>
      <c r="E14" s="52">
        <f>IdentPSC</f>
        <v>0</v>
      </c>
      <c r="F14" s="50">
        <f>IdentKontakt</f>
        <v>0</v>
      </c>
      <c r="G14" s="50">
        <f>IdentTelefon</f>
        <v>0</v>
      </c>
      <c r="H14" s="50">
        <f>IdentOkresKod</f>
        <v>0</v>
      </c>
      <c r="I14" s="53">
        <f>IdentRegCislo</f>
        <v>0</v>
      </c>
      <c r="J14" s="54" t="str">
        <f>LEFT(IdentKOD1,2)</f>
        <v>55</v>
      </c>
      <c r="K14" s="50">
        <f>IdentKOD3</f>
        <v>0</v>
      </c>
      <c r="L14" s="50">
        <f>IdentKOD5</f>
        <v>0</v>
      </c>
      <c r="M14" s="50">
        <f>IdentKOD6</f>
        <v>0</v>
      </c>
      <c r="N14" s="50">
        <f>IdentKOD7</f>
        <v>0</v>
      </c>
      <c r="O14" s="50">
        <f>LEFT(IdentKOD8,1)</f>
      </c>
      <c r="P14" s="50">
        <f>IdentKOD9</f>
        <v>0</v>
      </c>
      <c r="Q14" s="50">
        <f>IdentKOD10</f>
        <v>0</v>
      </c>
      <c r="R14" s="50">
        <v>320</v>
      </c>
      <c r="S14" s="46" t="s">
        <v>773</v>
      </c>
      <c r="T14" s="55">
        <f>R32000011</f>
        <v>0</v>
      </c>
      <c r="U14" s="55">
        <f>R32000012</f>
        <v>0</v>
      </c>
      <c r="V14" s="56">
        <v>0</v>
      </c>
      <c r="W14" s="56">
        <v>0</v>
      </c>
    </row>
    <row r="15" spans="1:23" ht="12.75">
      <c r="A15" s="51">
        <f>IdentICO</f>
        <v>0</v>
      </c>
      <c r="B15" s="50">
        <f>IdentNazov</f>
        <v>0</v>
      </c>
      <c r="C15" s="50">
        <f>IdentUlica</f>
        <v>0</v>
      </c>
      <c r="D15" s="50">
        <f>IdentObec</f>
        <v>0</v>
      </c>
      <c r="E15" s="52">
        <f>IdentPSC</f>
        <v>0</v>
      </c>
      <c r="F15" s="50">
        <f>IdentKontakt</f>
        <v>0</v>
      </c>
      <c r="G15" s="50">
        <f>IdentTelefon</f>
        <v>0</v>
      </c>
      <c r="H15" s="50">
        <f>IdentOkresKod</f>
        <v>0</v>
      </c>
      <c r="I15" s="53">
        <f>IdentRegCislo</f>
        <v>0</v>
      </c>
      <c r="J15" s="54" t="str">
        <f>LEFT(IdentKOD1,2)</f>
        <v>55</v>
      </c>
      <c r="K15" s="50">
        <f>IdentKOD3</f>
        <v>0</v>
      </c>
      <c r="L15" s="50">
        <f>IdentKOD5</f>
        <v>0</v>
      </c>
      <c r="M15" s="50">
        <f>IdentKOD6</f>
        <v>0</v>
      </c>
      <c r="N15" s="50">
        <f>IdentKOD7</f>
        <v>0</v>
      </c>
      <c r="O15" s="50">
        <f>LEFT(IdentKOD8,1)</f>
      </c>
      <c r="P15" s="50">
        <f>IdentKOD9</f>
        <v>0</v>
      </c>
      <c r="Q15" s="50">
        <f>IdentKOD10</f>
        <v>0</v>
      </c>
      <c r="R15" s="50">
        <v>320</v>
      </c>
      <c r="S15" s="46" t="s">
        <v>775</v>
      </c>
      <c r="T15" s="55">
        <f>R32000021</f>
        <v>0</v>
      </c>
      <c r="U15" s="55">
        <f>R32000022</f>
        <v>0</v>
      </c>
      <c r="V15" s="56">
        <v>0</v>
      </c>
      <c r="W15" s="56">
        <v>0</v>
      </c>
    </row>
    <row r="16" spans="1:23" ht="12.75">
      <c r="A16" s="51">
        <f>IdentICO</f>
        <v>0</v>
      </c>
      <c r="B16" s="50">
        <f>IdentNazov</f>
        <v>0</v>
      </c>
      <c r="C16" s="50">
        <f>IdentUlica</f>
        <v>0</v>
      </c>
      <c r="D16" s="50">
        <f>IdentObec</f>
        <v>0</v>
      </c>
      <c r="E16" s="52">
        <f>IdentPSC</f>
        <v>0</v>
      </c>
      <c r="F16" s="50">
        <f>IdentKontakt</f>
        <v>0</v>
      </c>
      <c r="G16" s="50">
        <f>IdentTelefon</f>
        <v>0</v>
      </c>
      <c r="H16" s="50">
        <f>IdentOkresKod</f>
        <v>0</v>
      </c>
      <c r="I16" s="53">
        <f>IdentRegCislo</f>
        <v>0</v>
      </c>
      <c r="J16" s="54" t="str">
        <f>LEFT(IdentKOD1,2)</f>
        <v>55</v>
      </c>
      <c r="K16" s="50">
        <f>IdentKOD3</f>
        <v>0</v>
      </c>
      <c r="L16" s="50">
        <f>IdentKOD5</f>
        <v>0</v>
      </c>
      <c r="M16" s="50">
        <f>IdentKOD6</f>
        <v>0</v>
      </c>
      <c r="N16" s="50">
        <f>IdentKOD7</f>
        <v>0</v>
      </c>
      <c r="O16" s="50">
        <f>LEFT(IdentKOD8,1)</f>
      </c>
      <c r="P16" s="50">
        <f>IdentKOD9</f>
        <v>0</v>
      </c>
      <c r="Q16" s="50">
        <f>IdentKOD10</f>
        <v>0</v>
      </c>
      <c r="R16" s="50">
        <v>320</v>
      </c>
      <c r="S16" s="46" t="s">
        <v>777</v>
      </c>
      <c r="T16" s="55">
        <f>R32000031</f>
        <v>0</v>
      </c>
      <c r="U16" s="55">
        <f>R32000032</f>
        <v>0</v>
      </c>
      <c r="V16" s="56">
        <v>0</v>
      </c>
      <c r="W16" s="56">
        <v>0</v>
      </c>
    </row>
    <row r="17" spans="1:23" ht="12.75">
      <c r="A17" s="51">
        <f>IdentICO</f>
        <v>0</v>
      </c>
      <c r="B17" s="50">
        <f>IdentNazov</f>
        <v>0</v>
      </c>
      <c r="C17" s="50">
        <f>IdentUlica</f>
        <v>0</v>
      </c>
      <c r="D17" s="50">
        <f>IdentObec</f>
        <v>0</v>
      </c>
      <c r="E17" s="52">
        <f>IdentPSC</f>
        <v>0</v>
      </c>
      <c r="F17" s="50">
        <f>IdentKontakt</f>
        <v>0</v>
      </c>
      <c r="G17" s="50">
        <f>IdentTelefon</f>
        <v>0</v>
      </c>
      <c r="H17" s="50">
        <f>IdentOkresKod</f>
        <v>0</v>
      </c>
      <c r="I17" s="53">
        <f>IdentRegCislo</f>
        <v>0</v>
      </c>
      <c r="J17" s="54" t="str">
        <f>LEFT(IdentKOD1,2)</f>
        <v>55</v>
      </c>
      <c r="K17" s="50">
        <f>IdentKOD3</f>
        <v>0</v>
      </c>
      <c r="L17" s="50">
        <f>IdentKOD5</f>
        <v>0</v>
      </c>
      <c r="M17" s="50">
        <f>IdentKOD6</f>
        <v>0</v>
      </c>
      <c r="N17" s="50">
        <f>IdentKOD7</f>
        <v>0</v>
      </c>
      <c r="O17" s="50">
        <f>LEFT(IdentKOD8,1)</f>
      </c>
      <c r="P17" s="50">
        <f>IdentKOD9</f>
        <v>0</v>
      </c>
      <c r="Q17" s="50">
        <f>IdentKOD10</f>
        <v>0</v>
      </c>
      <c r="R17" s="50">
        <v>320</v>
      </c>
      <c r="S17" s="46" t="s">
        <v>779</v>
      </c>
      <c r="T17" s="57">
        <f>R32000041</f>
        <v>0</v>
      </c>
      <c r="U17" s="57">
        <f>R32000042</f>
        <v>0</v>
      </c>
      <c r="V17" s="56">
        <v>0</v>
      </c>
      <c r="W17" s="56">
        <v>0</v>
      </c>
    </row>
    <row r="18" spans="1:23" ht="12.75">
      <c r="A18" s="51">
        <f>IdentICO</f>
        <v>0</v>
      </c>
      <c r="B18" s="50">
        <f>IdentNazov</f>
        <v>0</v>
      </c>
      <c r="C18" s="50">
        <f>IdentUlica</f>
        <v>0</v>
      </c>
      <c r="D18" s="50">
        <f>IdentObec</f>
        <v>0</v>
      </c>
      <c r="E18" s="52">
        <f>IdentPSC</f>
        <v>0</v>
      </c>
      <c r="F18" s="50">
        <f>IdentKontakt</f>
        <v>0</v>
      </c>
      <c r="G18" s="50">
        <f>IdentTelefon</f>
        <v>0</v>
      </c>
      <c r="H18" s="50">
        <f>IdentOkresKod</f>
        <v>0</v>
      </c>
      <c r="I18" s="53">
        <f>IdentRegCislo</f>
        <v>0</v>
      </c>
      <c r="J18" s="54" t="str">
        <f>LEFT(IdentKOD1,2)</f>
        <v>55</v>
      </c>
      <c r="K18" s="50">
        <f>IdentKOD3</f>
        <v>0</v>
      </c>
      <c r="L18" s="50">
        <f>IdentKOD5</f>
        <v>0</v>
      </c>
      <c r="M18" s="50">
        <f>IdentKOD6</f>
        <v>0</v>
      </c>
      <c r="N18" s="50">
        <f>IdentKOD7</f>
        <v>0</v>
      </c>
      <c r="O18" s="50">
        <f>LEFT(IdentKOD8,1)</f>
      </c>
      <c r="P18" s="50">
        <f>IdentKOD9</f>
        <v>0</v>
      </c>
      <c r="Q18" s="50">
        <f>IdentKOD10</f>
        <v>0</v>
      </c>
      <c r="R18" s="50">
        <v>320</v>
      </c>
      <c r="S18" s="46" t="s">
        <v>781</v>
      </c>
      <c r="T18" s="55">
        <f>R32000051</f>
        <v>0</v>
      </c>
      <c r="U18" s="55">
        <f>R32000052</f>
        <v>0</v>
      </c>
      <c r="V18" s="56">
        <v>0</v>
      </c>
      <c r="W18" s="56">
        <v>0</v>
      </c>
    </row>
    <row r="19" spans="1:23" ht="12.75">
      <c r="A19" s="51">
        <f>IdentICO</f>
        <v>0</v>
      </c>
      <c r="B19" s="50">
        <f>IdentNazov</f>
        <v>0</v>
      </c>
      <c r="C19" s="50">
        <f>IdentUlica</f>
        <v>0</v>
      </c>
      <c r="D19" s="50">
        <f>IdentObec</f>
        <v>0</v>
      </c>
      <c r="E19" s="52">
        <f>IdentPSC</f>
        <v>0</v>
      </c>
      <c r="F19" s="50">
        <f>IdentKontakt</f>
        <v>0</v>
      </c>
      <c r="G19" s="50">
        <f>IdentTelefon</f>
        <v>0</v>
      </c>
      <c r="H19" s="50">
        <f>IdentOkresKod</f>
        <v>0</v>
      </c>
      <c r="I19" s="53">
        <f>IdentRegCislo</f>
        <v>0</v>
      </c>
      <c r="J19" s="54" t="str">
        <f>LEFT(IdentKOD1,2)</f>
        <v>55</v>
      </c>
      <c r="K19" s="50">
        <f>IdentKOD3</f>
        <v>0</v>
      </c>
      <c r="L19" s="50">
        <f>IdentKOD5</f>
        <v>0</v>
      </c>
      <c r="M19" s="50">
        <f>IdentKOD6</f>
        <v>0</v>
      </c>
      <c r="N19" s="50">
        <f>IdentKOD7</f>
        <v>0</v>
      </c>
      <c r="O19" s="50">
        <f>LEFT(IdentKOD8,1)</f>
      </c>
      <c r="P19" s="50">
        <f>IdentKOD9</f>
        <v>0</v>
      </c>
      <c r="Q19" s="50">
        <f>IdentKOD10</f>
        <v>0</v>
      </c>
      <c r="R19" s="50">
        <v>320</v>
      </c>
      <c r="S19" s="46" t="s">
        <v>783</v>
      </c>
      <c r="T19" s="55">
        <f>R32000061</f>
        <v>0</v>
      </c>
      <c r="U19" s="55">
        <f>R32000062</f>
        <v>0</v>
      </c>
      <c r="V19" s="56">
        <v>0</v>
      </c>
      <c r="W19" s="56">
        <v>0</v>
      </c>
    </row>
    <row r="20" spans="1:23" ht="12.75">
      <c r="A20" s="51">
        <f>IdentICO</f>
        <v>0</v>
      </c>
      <c r="B20" s="50">
        <f>IdentNazov</f>
        <v>0</v>
      </c>
      <c r="C20" s="50">
        <f>IdentUlica</f>
        <v>0</v>
      </c>
      <c r="D20" s="50">
        <f>IdentObec</f>
        <v>0</v>
      </c>
      <c r="E20" s="52">
        <f>IdentPSC</f>
        <v>0</v>
      </c>
      <c r="F20" s="50">
        <f>IdentKontakt</f>
        <v>0</v>
      </c>
      <c r="G20" s="50">
        <f>IdentTelefon</f>
        <v>0</v>
      </c>
      <c r="H20" s="50">
        <f>IdentOkresKod</f>
        <v>0</v>
      </c>
      <c r="I20" s="53">
        <f>IdentRegCislo</f>
        <v>0</v>
      </c>
      <c r="J20" s="54" t="str">
        <f>LEFT(IdentKOD1,2)</f>
        <v>55</v>
      </c>
      <c r="K20" s="50">
        <f>IdentKOD3</f>
        <v>0</v>
      </c>
      <c r="L20" s="50">
        <f>IdentKOD5</f>
        <v>0</v>
      </c>
      <c r="M20" s="50">
        <f>IdentKOD6</f>
        <v>0</v>
      </c>
      <c r="N20" s="50">
        <f>IdentKOD7</f>
        <v>0</v>
      </c>
      <c r="O20" s="50">
        <f>LEFT(IdentKOD8,1)</f>
      </c>
      <c r="P20" s="50">
        <f>IdentKOD9</f>
        <v>0</v>
      </c>
      <c r="Q20" s="50">
        <f>IdentKOD10</f>
        <v>0</v>
      </c>
      <c r="R20" s="50">
        <v>320</v>
      </c>
      <c r="S20" s="46" t="s">
        <v>785</v>
      </c>
      <c r="T20" s="55">
        <f>R32000071</f>
        <v>0</v>
      </c>
      <c r="U20" s="55">
        <f>R32000072</f>
        <v>0</v>
      </c>
      <c r="V20" s="56">
        <v>0</v>
      </c>
      <c r="W20" s="56">
        <v>0</v>
      </c>
    </row>
    <row r="21" spans="1:23" ht="12.75">
      <c r="A21" s="51">
        <f>IdentICO</f>
        <v>0</v>
      </c>
      <c r="B21" s="50">
        <f>IdentNazov</f>
        <v>0</v>
      </c>
      <c r="C21" s="50">
        <f>IdentUlica</f>
        <v>0</v>
      </c>
      <c r="D21" s="50">
        <f>IdentObec</f>
        <v>0</v>
      </c>
      <c r="E21" s="52">
        <f>IdentPSC</f>
        <v>0</v>
      </c>
      <c r="F21" s="50">
        <f>IdentKontakt</f>
        <v>0</v>
      </c>
      <c r="G21" s="50">
        <f>IdentTelefon</f>
        <v>0</v>
      </c>
      <c r="H21" s="50">
        <f>IdentOkresKod</f>
        <v>0</v>
      </c>
      <c r="I21" s="53">
        <f>IdentRegCislo</f>
        <v>0</v>
      </c>
      <c r="J21" s="54" t="str">
        <f>LEFT(IdentKOD1,2)</f>
        <v>55</v>
      </c>
      <c r="K21" s="50">
        <f>IdentKOD3</f>
        <v>0</v>
      </c>
      <c r="L21" s="50">
        <f>IdentKOD5</f>
        <v>0</v>
      </c>
      <c r="M21" s="50">
        <f>IdentKOD6</f>
        <v>0</v>
      </c>
      <c r="N21" s="50">
        <f>IdentKOD7</f>
        <v>0</v>
      </c>
      <c r="O21" s="50">
        <f>LEFT(IdentKOD8,1)</f>
      </c>
      <c r="P21" s="50">
        <f>IdentKOD9</f>
        <v>0</v>
      </c>
      <c r="Q21" s="50">
        <f>IdentKOD10</f>
        <v>0</v>
      </c>
      <c r="R21" s="50">
        <v>320</v>
      </c>
      <c r="S21" s="46" t="s">
        <v>787</v>
      </c>
      <c r="T21" s="55">
        <f>R32000081</f>
        <v>0</v>
      </c>
      <c r="U21" s="55">
        <f>R32000082</f>
        <v>0</v>
      </c>
      <c r="V21" s="56">
        <v>0</v>
      </c>
      <c r="W21" s="56">
        <v>0</v>
      </c>
    </row>
    <row r="22" spans="1:23" ht="12.75">
      <c r="A22" s="51">
        <f>IdentICO</f>
        <v>0</v>
      </c>
      <c r="B22" s="50">
        <f>IdentNazov</f>
        <v>0</v>
      </c>
      <c r="C22" s="50">
        <f>IdentUlica</f>
        <v>0</v>
      </c>
      <c r="D22" s="50">
        <f>IdentObec</f>
        <v>0</v>
      </c>
      <c r="E22" s="52">
        <f>IdentPSC</f>
        <v>0</v>
      </c>
      <c r="F22" s="50">
        <f>IdentKontakt</f>
        <v>0</v>
      </c>
      <c r="G22" s="50">
        <f>IdentTelefon</f>
        <v>0</v>
      </c>
      <c r="H22" s="50">
        <f>IdentOkresKod</f>
        <v>0</v>
      </c>
      <c r="I22" s="53">
        <f>IdentRegCislo</f>
        <v>0</v>
      </c>
      <c r="J22" s="54" t="str">
        <f>LEFT(IdentKOD1,2)</f>
        <v>55</v>
      </c>
      <c r="K22" s="50">
        <f>IdentKOD3</f>
        <v>0</v>
      </c>
      <c r="L22" s="50">
        <f>IdentKOD5</f>
        <v>0</v>
      </c>
      <c r="M22" s="50">
        <f>IdentKOD6</f>
        <v>0</v>
      </c>
      <c r="N22" s="50">
        <f>IdentKOD7</f>
        <v>0</v>
      </c>
      <c r="O22" s="50">
        <f>LEFT(IdentKOD8,1)</f>
      </c>
      <c r="P22" s="50">
        <f>IdentKOD9</f>
        <v>0</v>
      </c>
      <c r="Q22" s="50">
        <f>IdentKOD10</f>
        <v>0</v>
      </c>
      <c r="R22" s="50">
        <v>320</v>
      </c>
      <c r="S22" s="46" t="s">
        <v>789</v>
      </c>
      <c r="T22" s="57">
        <f>R32000091</f>
        <v>0</v>
      </c>
      <c r="U22" s="57">
        <f>R32000092</f>
        <v>0</v>
      </c>
      <c r="V22" s="56">
        <v>0</v>
      </c>
      <c r="W22" s="56">
        <v>0</v>
      </c>
    </row>
    <row r="23" spans="1:23" ht="12.75">
      <c r="A23" s="51">
        <f>IdentICO</f>
        <v>0</v>
      </c>
      <c r="B23" s="50">
        <f>IdentNazov</f>
        <v>0</v>
      </c>
      <c r="C23" s="50">
        <f>IdentUlica</f>
        <v>0</v>
      </c>
      <c r="D23" s="50">
        <f>IdentObec</f>
        <v>0</v>
      </c>
      <c r="E23" s="52">
        <f>IdentPSC</f>
        <v>0</v>
      </c>
      <c r="F23" s="50">
        <f>IdentKontakt</f>
        <v>0</v>
      </c>
      <c r="G23" s="50">
        <f>IdentTelefon</f>
        <v>0</v>
      </c>
      <c r="H23" s="50">
        <f>IdentOkresKod</f>
        <v>0</v>
      </c>
      <c r="I23" s="53">
        <f>IdentRegCislo</f>
        <v>0</v>
      </c>
      <c r="J23" s="54" t="str">
        <f>LEFT(IdentKOD1,2)</f>
        <v>55</v>
      </c>
      <c r="K23" s="50">
        <f>IdentKOD3</f>
        <v>0</v>
      </c>
      <c r="L23" s="50">
        <f>IdentKOD5</f>
        <v>0</v>
      </c>
      <c r="M23" s="50">
        <f>IdentKOD6</f>
        <v>0</v>
      </c>
      <c r="N23" s="50">
        <f>IdentKOD7</f>
        <v>0</v>
      </c>
      <c r="O23" s="50">
        <f>LEFT(IdentKOD8,1)</f>
      </c>
      <c r="P23" s="50">
        <f>IdentKOD9</f>
        <v>0</v>
      </c>
      <c r="Q23" s="50">
        <f>IdentKOD10</f>
        <v>0</v>
      </c>
      <c r="R23" s="50">
        <v>320</v>
      </c>
      <c r="S23" s="46" t="s">
        <v>791</v>
      </c>
      <c r="T23" s="55">
        <f>R32000101</f>
        <v>0</v>
      </c>
      <c r="U23" s="55">
        <f>R32000102</f>
        <v>0</v>
      </c>
      <c r="V23" s="56">
        <v>0</v>
      </c>
      <c r="W23" s="56">
        <v>0</v>
      </c>
    </row>
    <row r="24" spans="1:23" ht="12.75">
      <c r="A24" s="51">
        <f>IdentICO</f>
        <v>0</v>
      </c>
      <c r="B24" s="50">
        <f>IdentNazov</f>
        <v>0</v>
      </c>
      <c r="C24" s="50">
        <f>IdentUlica</f>
        <v>0</v>
      </c>
      <c r="D24" s="50">
        <f>IdentObec</f>
        <v>0</v>
      </c>
      <c r="E24" s="52">
        <f>IdentPSC</f>
        <v>0</v>
      </c>
      <c r="F24" s="50">
        <f>IdentKontakt</f>
        <v>0</v>
      </c>
      <c r="G24" s="50">
        <f>IdentTelefon</f>
        <v>0</v>
      </c>
      <c r="H24" s="50">
        <f>IdentOkresKod</f>
        <v>0</v>
      </c>
      <c r="I24" s="53">
        <f>IdentRegCislo</f>
        <v>0</v>
      </c>
      <c r="J24" s="54" t="str">
        <f>LEFT(IdentKOD1,2)</f>
        <v>55</v>
      </c>
      <c r="K24" s="50">
        <f>IdentKOD3</f>
        <v>0</v>
      </c>
      <c r="L24" s="50">
        <f>IdentKOD5</f>
        <v>0</v>
      </c>
      <c r="M24" s="50">
        <f>IdentKOD6</f>
        <v>0</v>
      </c>
      <c r="N24" s="50">
        <f>IdentKOD7</f>
        <v>0</v>
      </c>
      <c r="O24" s="50">
        <f>LEFT(IdentKOD8,1)</f>
      </c>
      <c r="P24" s="50">
        <f>IdentKOD9</f>
        <v>0</v>
      </c>
      <c r="Q24" s="50">
        <f>IdentKOD10</f>
        <v>0</v>
      </c>
      <c r="R24" s="50">
        <v>320</v>
      </c>
      <c r="S24" s="46" t="s">
        <v>793</v>
      </c>
      <c r="T24" s="55">
        <f>R32000111</f>
        <v>0</v>
      </c>
      <c r="U24" s="55">
        <f>R32000112</f>
        <v>0</v>
      </c>
      <c r="V24" s="56">
        <v>0</v>
      </c>
      <c r="W24" s="56">
        <v>0</v>
      </c>
    </row>
    <row r="25" spans="1:23" ht="12.75">
      <c r="A25" s="51">
        <f>IdentICO</f>
        <v>0</v>
      </c>
      <c r="B25" s="50">
        <f>IdentNazov</f>
        <v>0</v>
      </c>
      <c r="C25" s="50">
        <f>IdentUlica</f>
        <v>0</v>
      </c>
      <c r="D25" s="50">
        <f>IdentObec</f>
        <v>0</v>
      </c>
      <c r="E25" s="52">
        <f>IdentPSC</f>
        <v>0</v>
      </c>
      <c r="F25" s="50">
        <f>IdentKontakt</f>
        <v>0</v>
      </c>
      <c r="G25" s="50">
        <f>IdentTelefon</f>
        <v>0</v>
      </c>
      <c r="H25" s="50">
        <f>IdentOkresKod</f>
        <v>0</v>
      </c>
      <c r="I25" s="53">
        <f>IdentRegCislo</f>
        <v>0</v>
      </c>
      <c r="J25" s="54" t="str">
        <f>LEFT(IdentKOD1,2)</f>
        <v>55</v>
      </c>
      <c r="K25" s="50">
        <f>IdentKOD3</f>
        <v>0</v>
      </c>
      <c r="L25" s="50">
        <f>IdentKOD5</f>
        <v>0</v>
      </c>
      <c r="M25" s="50">
        <f>IdentKOD6</f>
        <v>0</v>
      </c>
      <c r="N25" s="50">
        <f>IdentKOD7</f>
        <v>0</v>
      </c>
      <c r="O25" s="50">
        <f>LEFT(IdentKOD8,1)</f>
      </c>
      <c r="P25" s="50">
        <f>IdentKOD9</f>
        <v>0</v>
      </c>
      <c r="Q25" s="50">
        <f>IdentKOD10</f>
        <v>0</v>
      </c>
      <c r="R25" s="50">
        <v>320</v>
      </c>
      <c r="S25" s="46" t="s">
        <v>795</v>
      </c>
      <c r="T25" s="55">
        <f>R32000121</f>
        <v>0</v>
      </c>
      <c r="U25" s="55">
        <f>R32000122</f>
        <v>0</v>
      </c>
      <c r="V25" s="56">
        <v>0</v>
      </c>
      <c r="W25" s="56">
        <v>0</v>
      </c>
    </row>
    <row r="26" spans="1:23" ht="12.75">
      <c r="A26" s="51">
        <f>IdentICO</f>
        <v>0</v>
      </c>
      <c r="B26" s="50">
        <f>IdentNazov</f>
        <v>0</v>
      </c>
      <c r="C26" s="50">
        <f>IdentUlica</f>
        <v>0</v>
      </c>
      <c r="D26" s="50">
        <f>IdentObec</f>
        <v>0</v>
      </c>
      <c r="E26" s="52">
        <f>IdentPSC</f>
        <v>0</v>
      </c>
      <c r="F26" s="50">
        <f>IdentKontakt</f>
        <v>0</v>
      </c>
      <c r="G26" s="50">
        <f>IdentTelefon</f>
        <v>0</v>
      </c>
      <c r="H26" s="50">
        <f>IdentOkresKod</f>
        <v>0</v>
      </c>
      <c r="I26" s="53">
        <f>IdentRegCislo</f>
        <v>0</v>
      </c>
      <c r="J26" s="54" t="str">
        <f>LEFT(IdentKOD1,2)</f>
        <v>55</v>
      </c>
      <c r="K26" s="50">
        <f>IdentKOD3</f>
        <v>0</v>
      </c>
      <c r="L26" s="50">
        <f>IdentKOD5</f>
        <v>0</v>
      </c>
      <c r="M26" s="50">
        <f>IdentKOD6</f>
        <v>0</v>
      </c>
      <c r="N26" s="50">
        <f>IdentKOD7</f>
        <v>0</v>
      </c>
      <c r="O26" s="50">
        <f>LEFT(IdentKOD8,1)</f>
      </c>
      <c r="P26" s="50">
        <f>IdentKOD9</f>
        <v>0</v>
      </c>
      <c r="Q26" s="50">
        <f>IdentKOD10</f>
        <v>0</v>
      </c>
      <c r="R26" s="50">
        <v>320</v>
      </c>
      <c r="S26" s="46" t="s">
        <v>797</v>
      </c>
      <c r="T26" s="55">
        <f>R32000131</f>
        <v>0</v>
      </c>
      <c r="U26" s="55">
        <f>R32000132</f>
        <v>0</v>
      </c>
      <c r="V26" s="56">
        <v>0</v>
      </c>
      <c r="W26" s="56">
        <v>0</v>
      </c>
    </row>
    <row r="27" spans="1:23" ht="12.75">
      <c r="A27" s="51">
        <f>IdentICO</f>
        <v>0</v>
      </c>
      <c r="B27" s="50">
        <f>IdentNazov</f>
        <v>0</v>
      </c>
      <c r="C27" s="50">
        <f>IdentUlica</f>
        <v>0</v>
      </c>
      <c r="D27" s="50">
        <f>IdentObec</f>
        <v>0</v>
      </c>
      <c r="E27" s="52">
        <f>IdentPSC</f>
        <v>0</v>
      </c>
      <c r="F27" s="50">
        <f>IdentKontakt</f>
        <v>0</v>
      </c>
      <c r="G27" s="50">
        <f>IdentTelefon</f>
        <v>0</v>
      </c>
      <c r="H27" s="50">
        <f>IdentOkresKod</f>
        <v>0</v>
      </c>
      <c r="I27" s="53">
        <f>IdentRegCislo</f>
        <v>0</v>
      </c>
      <c r="J27" s="54" t="str">
        <f>LEFT(IdentKOD1,2)</f>
        <v>55</v>
      </c>
      <c r="K27" s="50">
        <f>IdentKOD3</f>
        <v>0</v>
      </c>
      <c r="L27" s="50">
        <f>IdentKOD5</f>
        <v>0</v>
      </c>
      <c r="M27" s="50">
        <f>IdentKOD6</f>
        <v>0</v>
      </c>
      <c r="N27" s="50">
        <f>IdentKOD7</f>
        <v>0</v>
      </c>
      <c r="O27" s="50">
        <f>LEFT(IdentKOD8,1)</f>
      </c>
      <c r="P27" s="50">
        <f>IdentKOD9</f>
        <v>0</v>
      </c>
      <c r="Q27" s="50">
        <f>IdentKOD10</f>
        <v>0</v>
      </c>
      <c r="R27" s="50">
        <v>320</v>
      </c>
      <c r="S27" s="46" t="s">
        <v>799</v>
      </c>
      <c r="T27" s="55">
        <f>R32000141</f>
        <v>0</v>
      </c>
      <c r="U27" s="55">
        <f>R32000142</f>
        <v>0</v>
      </c>
      <c r="V27" s="56">
        <v>0</v>
      </c>
      <c r="W27" s="56">
        <v>0</v>
      </c>
    </row>
    <row r="28" spans="1:23" ht="12.75">
      <c r="A28" s="51">
        <f>IdentICO</f>
        <v>0</v>
      </c>
      <c r="B28" s="50">
        <f>IdentNazov</f>
        <v>0</v>
      </c>
      <c r="C28" s="50">
        <f>IdentUlica</f>
        <v>0</v>
      </c>
      <c r="D28" s="50">
        <f>IdentObec</f>
        <v>0</v>
      </c>
      <c r="E28" s="52">
        <f>IdentPSC</f>
        <v>0</v>
      </c>
      <c r="F28" s="50">
        <f>IdentKontakt</f>
        <v>0</v>
      </c>
      <c r="G28" s="50">
        <f>IdentTelefon</f>
        <v>0</v>
      </c>
      <c r="H28" s="50">
        <f>IdentOkresKod</f>
        <v>0</v>
      </c>
      <c r="I28" s="53">
        <f>IdentRegCislo</f>
        <v>0</v>
      </c>
      <c r="J28" s="54" t="str">
        <f>LEFT(IdentKOD1,2)</f>
        <v>55</v>
      </c>
      <c r="K28" s="50">
        <f>IdentKOD3</f>
        <v>0</v>
      </c>
      <c r="L28" s="50">
        <f>IdentKOD5</f>
        <v>0</v>
      </c>
      <c r="M28" s="50">
        <f>IdentKOD6</f>
        <v>0</v>
      </c>
      <c r="N28" s="50">
        <f>IdentKOD7</f>
        <v>0</v>
      </c>
      <c r="O28" s="50">
        <f>LEFT(IdentKOD8,1)</f>
      </c>
      <c r="P28" s="50">
        <f>IdentKOD9</f>
        <v>0</v>
      </c>
      <c r="Q28" s="50">
        <f>IdentKOD10</f>
        <v>0</v>
      </c>
      <c r="R28" s="50">
        <v>320</v>
      </c>
      <c r="S28" s="46" t="s">
        <v>801</v>
      </c>
      <c r="T28" s="57">
        <f>R32000151</f>
        <v>0</v>
      </c>
      <c r="U28" s="57">
        <f>R32000152</f>
        <v>0</v>
      </c>
      <c r="V28" s="56">
        <v>0</v>
      </c>
      <c r="W28" s="56">
        <v>0</v>
      </c>
    </row>
    <row r="29" spans="1:23" ht="12.75">
      <c r="A29" s="51">
        <f>IdentICO</f>
        <v>0</v>
      </c>
      <c r="B29" s="50">
        <f>IdentNazov</f>
        <v>0</v>
      </c>
      <c r="C29" s="50">
        <f>IdentUlica</f>
        <v>0</v>
      </c>
      <c r="D29" s="50">
        <f>IdentObec</f>
        <v>0</v>
      </c>
      <c r="E29" s="52">
        <f>IdentPSC</f>
        <v>0</v>
      </c>
      <c r="F29" s="50">
        <f>IdentKontakt</f>
        <v>0</v>
      </c>
      <c r="G29" s="50">
        <f>IdentTelefon</f>
        <v>0</v>
      </c>
      <c r="H29" s="50">
        <f>IdentOkresKod</f>
        <v>0</v>
      </c>
      <c r="I29" s="53">
        <f>IdentRegCislo</f>
        <v>0</v>
      </c>
      <c r="J29" s="54" t="str">
        <f>LEFT(IdentKOD1,2)</f>
        <v>55</v>
      </c>
      <c r="K29" s="50">
        <f>IdentKOD3</f>
        <v>0</v>
      </c>
      <c r="L29" s="50">
        <f>IdentKOD5</f>
        <v>0</v>
      </c>
      <c r="M29" s="50">
        <f>IdentKOD6</f>
        <v>0</v>
      </c>
      <c r="N29" s="50">
        <f>IdentKOD7</f>
        <v>0</v>
      </c>
      <c r="O29" s="50">
        <f>LEFT(IdentKOD8,1)</f>
      </c>
      <c r="P29" s="50">
        <f>IdentKOD9</f>
        <v>0</v>
      </c>
      <c r="Q29" s="50">
        <f>IdentKOD10</f>
        <v>0</v>
      </c>
      <c r="R29" s="50">
        <v>320</v>
      </c>
      <c r="S29" s="46" t="s">
        <v>803</v>
      </c>
      <c r="T29" s="55">
        <f>R32000161</f>
        <v>0</v>
      </c>
      <c r="U29" s="55">
        <f>R32000162</f>
        <v>0</v>
      </c>
      <c r="V29" s="56">
        <v>0</v>
      </c>
      <c r="W29" s="56">
        <v>0</v>
      </c>
    </row>
    <row r="30" spans="1:23" ht="12.75">
      <c r="A30" s="51">
        <f>IdentICO</f>
        <v>0</v>
      </c>
      <c r="B30" s="50">
        <f>IdentNazov</f>
        <v>0</v>
      </c>
      <c r="C30" s="50">
        <f>IdentUlica</f>
        <v>0</v>
      </c>
      <c r="D30" s="50">
        <f>IdentObec</f>
        <v>0</v>
      </c>
      <c r="E30" s="52">
        <f>IdentPSC</f>
        <v>0</v>
      </c>
      <c r="F30" s="50">
        <f>IdentKontakt</f>
        <v>0</v>
      </c>
      <c r="G30" s="50">
        <f>IdentTelefon</f>
        <v>0</v>
      </c>
      <c r="H30" s="50">
        <f>IdentOkresKod</f>
        <v>0</v>
      </c>
      <c r="I30" s="53">
        <f>IdentRegCislo</f>
        <v>0</v>
      </c>
      <c r="J30" s="54" t="str">
        <f>LEFT(IdentKOD1,2)</f>
        <v>55</v>
      </c>
      <c r="K30" s="50">
        <f>IdentKOD3</f>
        <v>0</v>
      </c>
      <c r="L30" s="50">
        <f>IdentKOD5</f>
        <v>0</v>
      </c>
      <c r="M30" s="50">
        <f>IdentKOD6</f>
        <v>0</v>
      </c>
      <c r="N30" s="50">
        <f>IdentKOD7</f>
        <v>0</v>
      </c>
      <c r="O30" s="50">
        <f>LEFT(IdentKOD8,1)</f>
      </c>
      <c r="P30" s="50">
        <f>IdentKOD9</f>
        <v>0</v>
      </c>
      <c r="Q30" s="50">
        <f>IdentKOD10</f>
        <v>0</v>
      </c>
      <c r="R30" s="50">
        <v>320</v>
      </c>
      <c r="S30" s="46" t="s">
        <v>805</v>
      </c>
      <c r="T30" s="55">
        <f>R32000171</f>
        <v>0</v>
      </c>
      <c r="U30" s="55">
        <f>R32000172</f>
        <v>0</v>
      </c>
      <c r="V30" s="56">
        <v>0</v>
      </c>
      <c r="W30" s="56">
        <v>0</v>
      </c>
    </row>
    <row r="31" spans="1:23" ht="12.75">
      <c r="A31" s="51">
        <f>IdentICO</f>
        <v>0</v>
      </c>
      <c r="B31" s="50">
        <f>IdentNazov</f>
        <v>0</v>
      </c>
      <c r="C31" s="50">
        <f>IdentUlica</f>
        <v>0</v>
      </c>
      <c r="D31" s="50">
        <f>IdentObec</f>
        <v>0</v>
      </c>
      <c r="E31" s="52">
        <f>IdentPSC</f>
        <v>0</v>
      </c>
      <c r="F31" s="50">
        <f>IdentKontakt</f>
        <v>0</v>
      </c>
      <c r="G31" s="50">
        <f>IdentTelefon</f>
        <v>0</v>
      </c>
      <c r="H31" s="50">
        <f>IdentOkresKod</f>
        <v>0</v>
      </c>
      <c r="I31" s="53">
        <f>IdentRegCislo</f>
        <v>0</v>
      </c>
      <c r="J31" s="54" t="str">
        <f>LEFT(IdentKOD1,2)</f>
        <v>55</v>
      </c>
      <c r="K31" s="50">
        <f>IdentKOD3</f>
        <v>0</v>
      </c>
      <c r="L31" s="50">
        <f>IdentKOD5</f>
        <v>0</v>
      </c>
      <c r="M31" s="50">
        <f>IdentKOD6</f>
        <v>0</v>
      </c>
      <c r="N31" s="50">
        <f>IdentKOD7</f>
        <v>0</v>
      </c>
      <c r="O31" s="50">
        <f>LEFT(IdentKOD8,1)</f>
      </c>
      <c r="P31" s="50">
        <f>IdentKOD9</f>
        <v>0</v>
      </c>
      <c r="Q31" s="50">
        <f>IdentKOD10</f>
        <v>0</v>
      </c>
      <c r="R31" s="50">
        <v>320</v>
      </c>
      <c r="S31" s="46" t="s">
        <v>807</v>
      </c>
      <c r="T31" s="55">
        <f>R32000181</f>
        <v>0</v>
      </c>
      <c r="U31" s="55">
        <f>R32000182</f>
        <v>0</v>
      </c>
      <c r="V31" s="56">
        <v>0</v>
      </c>
      <c r="W31" s="56">
        <v>0</v>
      </c>
    </row>
    <row r="32" spans="1:23" ht="12.75">
      <c r="A32" s="51">
        <f>IdentICO</f>
        <v>0</v>
      </c>
      <c r="B32" s="50">
        <f>IdentNazov</f>
        <v>0</v>
      </c>
      <c r="C32" s="50">
        <f>IdentUlica</f>
        <v>0</v>
      </c>
      <c r="D32" s="50">
        <f>IdentObec</f>
        <v>0</v>
      </c>
      <c r="E32" s="52">
        <f>IdentPSC</f>
        <v>0</v>
      </c>
      <c r="F32" s="50">
        <f>IdentKontakt</f>
        <v>0</v>
      </c>
      <c r="G32" s="50">
        <f>IdentTelefon</f>
        <v>0</v>
      </c>
      <c r="H32" s="50">
        <f>IdentOkresKod</f>
        <v>0</v>
      </c>
      <c r="I32" s="53">
        <f>IdentRegCislo</f>
        <v>0</v>
      </c>
      <c r="J32" s="54" t="str">
        <f>LEFT(IdentKOD1,2)</f>
        <v>55</v>
      </c>
      <c r="K32" s="50">
        <f>IdentKOD3</f>
        <v>0</v>
      </c>
      <c r="L32" s="50">
        <f>IdentKOD5</f>
        <v>0</v>
      </c>
      <c r="M32" s="50">
        <f>IdentKOD6</f>
        <v>0</v>
      </c>
      <c r="N32" s="50">
        <f>IdentKOD7</f>
        <v>0</v>
      </c>
      <c r="O32" s="50">
        <f>LEFT(IdentKOD8,1)</f>
      </c>
      <c r="P32" s="50">
        <f>IdentKOD9</f>
        <v>0</v>
      </c>
      <c r="Q32" s="50">
        <f>IdentKOD10</f>
        <v>0</v>
      </c>
      <c r="R32" s="50">
        <v>320</v>
      </c>
      <c r="S32" s="46" t="s">
        <v>808</v>
      </c>
      <c r="T32" s="55">
        <f>R32000191</f>
        <v>0</v>
      </c>
      <c r="U32" s="55">
        <f>R32000192</f>
        <v>0</v>
      </c>
      <c r="V32" s="56">
        <v>0</v>
      </c>
      <c r="W32" s="56">
        <v>0</v>
      </c>
    </row>
    <row r="33" spans="1:23" ht="12.75">
      <c r="A33" s="51">
        <f>IdentICO</f>
        <v>0</v>
      </c>
      <c r="B33" s="50">
        <f>IdentNazov</f>
        <v>0</v>
      </c>
      <c r="C33" s="50">
        <f>IdentUlica</f>
        <v>0</v>
      </c>
      <c r="D33" s="50">
        <f>IdentObec</f>
        <v>0</v>
      </c>
      <c r="E33" s="52">
        <f>IdentPSC</f>
        <v>0</v>
      </c>
      <c r="F33" s="50">
        <f>IdentKontakt</f>
        <v>0</v>
      </c>
      <c r="G33" s="50">
        <f>IdentTelefon</f>
        <v>0</v>
      </c>
      <c r="H33" s="50">
        <f>IdentOkresKod</f>
        <v>0</v>
      </c>
      <c r="I33" s="53">
        <f>IdentRegCislo</f>
        <v>0</v>
      </c>
      <c r="J33" s="54" t="str">
        <f>LEFT(IdentKOD1,2)</f>
        <v>55</v>
      </c>
      <c r="K33" s="50">
        <f>IdentKOD3</f>
        <v>0</v>
      </c>
      <c r="L33" s="50">
        <f>IdentKOD5</f>
        <v>0</v>
      </c>
      <c r="M33" s="50">
        <f>IdentKOD6</f>
        <v>0</v>
      </c>
      <c r="N33" s="50">
        <f>IdentKOD7</f>
        <v>0</v>
      </c>
      <c r="O33" s="50">
        <f>LEFT(IdentKOD8,1)</f>
      </c>
      <c r="P33" s="50">
        <f>IdentKOD9</f>
        <v>0</v>
      </c>
      <c r="Q33" s="50">
        <f>IdentKOD10</f>
        <v>0</v>
      </c>
      <c r="R33" s="50">
        <v>320</v>
      </c>
      <c r="S33" s="46" t="s">
        <v>810</v>
      </c>
      <c r="T33" s="57">
        <f>R32000201</f>
        <v>0</v>
      </c>
      <c r="U33" s="57">
        <f>R32000202</f>
        <v>0</v>
      </c>
      <c r="V33" s="56">
        <v>0</v>
      </c>
      <c r="W33" s="56">
        <v>0</v>
      </c>
    </row>
    <row r="34" spans="1:23" ht="12.75">
      <c r="A34" s="51">
        <f>IdentICO</f>
        <v>0</v>
      </c>
      <c r="B34" s="50">
        <f>IdentNazov</f>
        <v>0</v>
      </c>
      <c r="C34" s="50">
        <f>IdentUlica</f>
        <v>0</v>
      </c>
      <c r="D34" s="50">
        <f>IdentObec</f>
        <v>0</v>
      </c>
      <c r="E34" s="52">
        <f>IdentPSC</f>
        <v>0</v>
      </c>
      <c r="F34" s="50">
        <f>IdentKontakt</f>
        <v>0</v>
      </c>
      <c r="G34" s="50">
        <f>IdentTelefon</f>
        <v>0</v>
      </c>
      <c r="H34" s="50">
        <f>IdentOkresKod</f>
        <v>0</v>
      </c>
      <c r="I34" s="53">
        <f>IdentRegCislo</f>
        <v>0</v>
      </c>
      <c r="J34" s="54" t="str">
        <f>LEFT(IdentKOD1,2)</f>
        <v>55</v>
      </c>
      <c r="K34" s="50">
        <f>IdentKOD3</f>
        <v>0</v>
      </c>
      <c r="L34" s="50">
        <f>IdentKOD5</f>
        <v>0</v>
      </c>
      <c r="M34" s="50">
        <f>IdentKOD6</f>
        <v>0</v>
      </c>
      <c r="N34" s="50">
        <f>IdentKOD7</f>
        <v>0</v>
      </c>
      <c r="O34" s="50">
        <f>LEFT(IdentKOD8,1)</f>
      </c>
      <c r="P34" s="50">
        <f>IdentKOD9</f>
        <v>0</v>
      </c>
      <c r="Q34" s="50">
        <f>IdentKOD10</f>
        <v>0</v>
      </c>
      <c r="R34" s="50">
        <v>320</v>
      </c>
      <c r="S34" s="46" t="s">
        <v>812</v>
      </c>
      <c r="T34" s="57">
        <f>R32000211</f>
        <v>0</v>
      </c>
      <c r="U34" s="57">
        <f>R32000212</f>
        <v>0</v>
      </c>
      <c r="V34" s="56">
        <v>0</v>
      </c>
      <c r="W34" s="56">
        <v>0</v>
      </c>
    </row>
    <row r="35" spans="1:23" ht="12.75">
      <c r="A35" s="51">
        <f>IdentICO</f>
        <v>0</v>
      </c>
      <c r="B35" s="50">
        <f>IdentNazov</f>
        <v>0</v>
      </c>
      <c r="C35" s="50">
        <f>IdentUlica</f>
        <v>0</v>
      </c>
      <c r="D35" s="50">
        <f>IdentObec</f>
        <v>0</v>
      </c>
      <c r="E35" s="52">
        <f>IdentPSC</f>
        <v>0</v>
      </c>
      <c r="F35" s="50">
        <f>IdentKontakt</f>
        <v>0</v>
      </c>
      <c r="G35" s="50">
        <f>IdentTelefon</f>
        <v>0</v>
      </c>
      <c r="H35" s="50">
        <f>IdentOkresKod</f>
        <v>0</v>
      </c>
      <c r="I35" s="53">
        <f>IdentRegCislo</f>
        <v>0</v>
      </c>
      <c r="J35" s="54" t="str">
        <f>LEFT(IdentKOD1,2)</f>
        <v>55</v>
      </c>
      <c r="K35" s="50">
        <f>IdentKOD3</f>
        <v>0</v>
      </c>
      <c r="L35" s="50">
        <f>IdentKOD5</f>
        <v>0</v>
      </c>
      <c r="M35" s="50">
        <f>IdentKOD6</f>
        <v>0</v>
      </c>
      <c r="N35" s="50">
        <f>IdentKOD7</f>
        <v>0</v>
      </c>
      <c r="O35" s="50">
        <f>LEFT(IdentKOD8,1)</f>
      </c>
      <c r="P35" s="50">
        <f>IdentKOD9</f>
        <v>0</v>
      </c>
      <c r="Q35" s="50">
        <f>IdentKOD10</f>
        <v>0</v>
      </c>
      <c r="R35" s="50">
        <v>399</v>
      </c>
      <c r="S35" s="46" t="s">
        <v>193</v>
      </c>
      <c r="T35" s="55">
        <f>R39920011</f>
        <v>0</v>
      </c>
      <c r="U35" s="55">
        <f>R39920012</f>
        <v>0</v>
      </c>
      <c r="V35" s="57" t="str">
        <f>R39920013</f>
        <v>x</v>
      </c>
      <c r="W35" s="56">
        <f>R39920014</f>
        <v>0</v>
      </c>
    </row>
    <row r="36" spans="1:23" ht="12.75">
      <c r="A36" s="51">
        <f>IdentICO</f>
        <v>0</v>
      </c>
      <c r="B36" s="50">
        <f>IdentNazov</f>
        <v>0</v>
      </c>
      <c r="C36" s="50">
        <f>IdentUlica</f>
        <v>0</v>
      </c>
      <c r="D36" s="50">
        <f>IdentObec</f>
        <v>0</v>
      </c>
      <c r="E36" s="52">
        <f>IdentPSC</f>
        <v>0</v>
      </c>
      <c r="F36" s="50">
        <f>IdentKontakt</f>
        <v>0</v>
      </c>
      <c r="G36" s="50">
        <f>IdentTelefon</f>
        <v>0</v>
      </c>
      <c r="H36" s="50">
        <f>IdentOkresKod</f>
        <v>0</v>
      </c>
      <c r="I36" s="53">
        <f>IdentRegCislo</f>
        <v>0</v>
      </c>
      <c r="J36" s="54" t="str">
        <f>LEFT(IdentKOD1,2)</f>
        <v>55</v>
      </c>
      <c r="K36" s="50">
        <f>IdentKOD3</f>
        <v>0</v>
      </c>
      <c r="L36" s="50">
        <f>IdentKOD5</f>
        <v>0</v>
      </c>
      <c r="M36" s="50">
        <f>IdentKOD6</f>
        <v>0</v>
      </c>
      <c r="N36" s="50">
        <f>IdentKOD7</f>
        <v>0</v>
      </c>
      <c r="O36" s="50">
        <f>LEFT(IdentKOD8,1)</f>
      </c>
      <c r="P36" s="50">
        <f>IdentKOD9</f>
        <v>0</v>
      </c>
      <c r="Q36" s="50">
        <f>IdentKOD10</f>
        <v>0</v>
      </c>
      <c r="R36" s="50">
        <v>399</v>
      </c>
      <c r="S36" s="46" t="s">
        <v>195</v>
      </c>
      <c r="T36" s="57">
        <f>R39920411</f>
        <v>0</v>
      </c>
      <c r="U36" s="57">
        <f>R39920412</f>
        <v>0</v>
      </c>
      <c r="V36" s="57" t="str">
        <f>R39920413</f>
        <v>x</v>
      </c>
      <c r="W36" s="56">
        <f>R39920414</f>
        <v>0</v>
      </c>
    </row>
    <row r="37" spans="1:23" ht="12.75">
      <c r="A37" s="51">
        <f>IdentICO</f>
        <v>0</v>
      </c>
      <c r="B37" s="50">
        <f>IdentNazov</f>
        <v>0</v>
      </c>
      <c r="C37" s="50">
        <f>IdentUlica</f>
        <v>0</v>
      </c>
      <c r="D37" s="50">
        <f>IdentObec</f>
        <v>0</v>
      </c>
      <c r="E37" s="52">
        <f>IdentPSC</f>
        <v>0</v>
      </c>
      <c r="F37" s="50">
        <f>IdentKontakt</f>
        <v>0</v>
      </c>
      <c r="G37" s="50">
        <f>IdentTelefon</f>
        <v>0</v>
      </c>
      <c r="H37" s="50">
        <f>IdentOkresKod</f>
        <v>0</v>
      </c>
      <c r="I37" s="53">
        <f>IdentRegCislo</f>
        <v>0</v>
      </c>
      <c r="J37" s="54" t="str">
        <f>LEFT(IdentKOD1,2)</f>
        <v>55</v>
      </c>
      <c r="K37" s="50">
        <f>IdentKOD3</f>
        <v>0</v>
      </c>
      <c r="L37" s="50">
        <f>IdentKOD5</f>
        <v>0</v>
      </c>
      <c r="M37" s="50">
        <f>IdentKOD6</f>
        <v>0</v>
      </c>
      <c r="N37" s="50">
        <f>IdentKOD7</f>
        <v>0</v>
      </c>
      <c r="O37" s="50">
        <f>LEFT(IdentKOD8,1)</f>
      </c>
      <c r="P37" s="50">
        <f>IdentKOD9</f>
        <v>0</v>
      </c>
      <c r="Q37" s="50">
        <f>IdentKOD10</f>
        <v>0</v>
      </c>
      <c r="R37" s="50">
        <v>399</v>
      </c>
      <c r="S37" s="46" t="s">
        <v>197</v>
      </c>
      <c r="T37" s="55">
        <f>R39920421</f>
        <v>0</v>
      </c>
      <c r="U37" s="55">
        <f>R39920422</f>
        <v>0</v>
      </c>
      <c r="V37" s="57" t="str">
        <f>R39920423</f>
        <v>x</v>
      </c>
      <c r="W37" s="56">
        <f>R39920424</f>
        <v>0</v>
      </c>
    </row>
    <row r="38" spans="1:23" ht="12.75">
      <c r="A38" s="51">
        <f>IdentICO</f>
        <v>0</v>
      </c>
      <c r="B38" s="50">
        <f>IdentNazov</f>
        <v>0</v>
      </c>
      <c r="C38" s="50">
        <f>IdentUlica</f>
        <v>0</v>
      </c>
      <c r="D38" s="50">
        <f>IdentObec</f>
        <v>0</v>
      </c>
      <c r="E38" s="52">
        <f>IdentPSC</f>
        <v>0</v>
      </c>
      <c r="F38" s="50">
        <f>IdentKontakt</f>
        <v>0</v>
      </c>
      <c r="G38" s="50">
        <f>IdentTelefon</f>
        <v>0</v>
      </c>
      <c r="H38" s="50">
        <f>IdentOkresKod</f>
        <v>0</v>
      </c>
      <c r="I38" s="53">
        <f>IdentRegCislo</f>
        <v>0</v>
      </c>
      <c r="J38" s="54" t="str">
        <f>LEFT(IdentKOD1,2)</f>
        <v>55</v>
      </c>
      <c r="K38" s="50">
        <f>IdentKOD3</f>
        <v>0</v>
      </c>
      <c r="L38" s="50">
        <f>IdentKOD5</f>
        <v>0</v>
      </c>
      <c r="M38" s="50">
        <f>IdentKOD6</f>
        <v>0</v>
      </c>
      <c r="N38" s="50">
        <f>IdentKOD7</f>
        <v>0</v>
      </c>
      <c r="O38" s="50">
        <f>LEFT(IdentKOD8,1)</f>
      </c>
      <c r="P38" s="50">
        <f>IdentKOD9</f>
        <v>0</v>
      </c>
      <c r="Q38" s="50">
        <f>IdentKOD10</f>
        <v>0</v>
      </c>
      <c r="R38" s="50">
        <v>399</v>
      </c>
      <c r="S38" s="46" t="s">
        <v>199</v>
      </c>
      <c r="T38" s="55">
        <f>R39920431</f>
        <v>0</v>
      </c>
      <c r="U38" s="55">
        <f>R39920432</f>
        <v>0</v>
      </c>
      <c r="V38" s="57" t="str">
        <f>R39920433</f>
        <v>x</v>
      </c>
      <c r="W38" s="56">
        <f>R39920434</f>
        <v>0</v>
      </c>
    </row>
    <row r="39" spans="1:23" ht="12.75">
      <c r="A39" s="51">
        <f>IdentICO</f>
        <v>0</v>
      </c>
      <c r="B39" s="50">
        <f>IdentNazov</f>
        <v>0</v>
      </c>
      <c r="C39" s="50">
        <f>IdentUlica</f>
        <v>0</v>
      </c>
      <c r="D39" s="50">
        <f>IdentObec</f>
        <v>0</v>
      </c>
      <c r="E39" s="52">
        <f>IdentPSC</f>
        <v>0</v>
      </c>
      <c r="F39" s="50">
        <f>IdentKontakt</f>
        <v>0</v>
      </c>
      <c r="G39" s="50">
        <f>IdentTelefon</f>
        <v>0</v>
      </c>
      <c r="H39" s="50">
        <f>IdentOkresKod</f>
        <v>0</v>
      </c>
      <c r="I39" s="53">
        <f>IdentRegCislo</f>
        <v>0</v>
      </c>
      <c r="J39" s="54" t="str">
        <f>LEFT(IdentKOD1,2)</f>
        <v>55</v>
      </c>
      <c r="K39" s="50">
        <f>IdentKOD3</f>
        <v>0</v>
      </c>
      <c r="L39" s="50">
        <f>IdentKOD5</f>
        <v>0</v>
      </c>
      <c r="M39" s="50">
        <f>IdentKOD6</f>
        <v>0</v>
      </c>
      <c r="N39" s="50">
        <f>IdentKOD7</f>
        <v>0</v>
      </c>
      <c r="O39" s="50">
        <f>LEFT(IdentKOD8,1)</f>
      </c>
      <c r="P39" s="50">
        <f>IdentKOD9</f>
        <v>0</v>
      </c>
      <c r="Q39" s="50">
        <f>IdentKOD10</f>
        <v>0</v>
      </c>
      <c r="R39" s="50">
        <v>399</v>
      </c>
      <c r="S39" s="46" t="s">
        <v>201</v>
      </c>
      <c r="T39" s="55">
        <f>R39920441</f>
        <v>0</v>
      </c>
      <c r="U39" s="55">
        <f>R39920442</f>
        <v>0</v>
      </c>
      <c r="V39" s="57" t="str">
        <f>R39920443</f>
        <v>x</v>
      </c>
      <c r="W39" s="56">
        <f>R39920444</f>
        <v>0</v>
      </c>
    </row>
    <row r="40" spans="1:23" ht="12.75">
      <c r="A40" s="51">
        <f>IdentICO</f>
        <v>0</v>
      </c>
      <c r="B40" s="50">
        <f>IdentNazov</f>
        <v>0</v>
      </c>
      <c r="C40" s="50">
        <f>IdentUlica</f>
        <v>0</v>
      </c>
      <c r="D40" s="50">
        <f>IdentObec</f>
        <v>0</v>
      </c>
      <c r="E40" s="52">
        <f>IdentPSC</f>
        <v>0</v>
      </c>
      <c r="F40" s="50">
        <f>IdentKontakt</f>
        <v>0</v>
      </c>
      <c r="G40" s="50">
        <f>IdentTelefon</f>
        <v>0</v>
      </c>
      <c r="H40" s="50">
        <f>IdentOkresKod</f>
        <v>0</v>
      </c>
      <c r="I40" s="53">
        <f>IdentRegCislo</f>
        <v>0</v>
      </c>
      <c r="J40" s="54" t="str">
        <f>LEFT(IdentKOD1,2)</f>
        <v>55</v>
      </c>
      <c r="K40" s="50">
        <f>IdentKOD3</f>
        <v>0</v>
      </c>
      <c r="L40" s="50">
        <f>IdentKOD5</f>
        <v>0</v>
      </c>
      <c r="M40" s="50">
        <f>IdentKOD6</f>
        <v>0</v>
      </c>
      <c r="N40" s="50">
        <f>IdentKOD7</f>
        <v>0</v>
      </c>
      <c r="O40" s="50">
        <f>LEFT(IdentKOD8,1)</f>
      </c>
      <c r="P40" s="50">
        <f>IdentKOD9</f>
        <v>0</v>
      </c>
      <c r="Q40" s="50">
        <f>IdentKOD10</f>
        <v>0</v>
      </c>
      <c r="R40" s="50">
        <v>399</v>
      </c>
      <c r="S40" s="46" t="s">
        <v>202</v>
      </c>
      <c r="T40" s="55">
        <f>R39920451</f>
        <v>0</v>
      </c>
      <c r="U40" s="55">
        <f>R39920452</f>
        <v>0</v>
      </c>
      <c r="V40" s="57" t="str">
        <f>R39920453</f>
        <v>x</v>
      </c>
      <c r="W40" s="56">
        <f>R39920454</f>
        <v>0</v>
      </c>
    </row>
    <row r="41" spans="1:23" ht="12.75">
      <c r="A41" s="51">
        <f>IdentICO</f>
        <v>0</v>
      </c>
      <c r="B41" s="50">
        <f>IdentNazov</f>
        <v>0</v>
      </c>
      <c r="C41" s="50">
        <f>IdentUlica</f>
        <v>0</v>
      </c>
      <c r="D41" s="50">
        <f>IdentObec</f>
        <v>0</v>
      </c>
      <c r="E41" s="52">
        <f>IdentPSC</f>
        <v>0</v>
      </c>
      <c r="F41" s="50">
        <f>IdentKontakt</f>
        <v>0</v>
      </c>
      <c r="G41" s="50">
        <f>IdentTelefon</f>
        <v>0</v>
      </c>
      <c r="H41" s="50">
        <f>IdentOkresKod</f>
        <v>0</v>
      </c>
      <c r="I41" s="53">
        <f>IdentRegCislo</f>
        <v>0</v>
      </c>
      <c r="J41" s="54" t="str">
        <f>LEFT(IdentKOD1,2)</f>
        <v>55</v>
      </c>
      <c r="K41" s="50">
        <f>IdentKOD3</f>
        <v>0</v>
      </c>
      <c r="L41" s="50">
        <f>IdentKOD5</f>
        <v>0</v>
      </c>
      <c r="M41" s="50">
        <f>IdentKOD6</f>
        <v>0</v>
      </c>
      <c r="N41" s="50">
        <f>IdentKOD7</f>
        <v>0</v>
      </c>
      <c r="O41" s="50">
        <f>LEFT(IdentKOD8,1)</f>
      </c>
      <c r="P41" s="50">
        <f>IdentKOD9</f>
        <v>0</v>
      </c>
      <c r="Q41" s="50">
        <f>IdentKOD10</f>
        <v>0</v>
      </c>
      <c r="R41" s="50">
        <v>399</v>
      </c>
      <c r="S41" s="46" t="s">
        <v>204</v>
      </c>
      <c r="T41" s="55">
        <f>R39920461</f>
        <v>0</v>
      </c>
      <c r="U41" s="55">
        <f>R39920462</f>
        <v>0</v>
      </c>
      <c r="V41" s="57" t="str">
        <f>R39920463</f>
        <v>x</v>
      </c>
      <c r="W41" s="56">
        <f>R39920464</f>
        <v>0</v>
      </c>
    </row>
    <row r="42" spans="1:23" ht="12.75">
      <c r="A42" s="51">
        <f>IdentICO</f>
        <v>0</v>
      </c>
      <c r="B42" s="50">
        <f>IdentNazov</f>
        <v>0</v>
      </c>
      <c r="C42" s="50">
        <f>IdentUlica</f>
        <v>0</v>
      </c>
      <c r="D42" s="50">
        <f>IdentObec</f>
        <v>0</v>
      </c>
      <c r="E42" s="52">
        <f>IdentPSC</f>
        <v>0</v>
      </c>
      <c r="F42" s="50">
        <f>IdentKontakt</f>
        <v>0</v>
      </c>
      <c r="G42" s="50">
        <f>IdentTelefon</f>
        <v>0</v>
      </c>
      <c r="H42" s="50">
        <f>IdentOkresKod</f>
        <v>0</v>
      </c>
      <c r="I42" s="53">
        <f>IdentRegCislo</f>
        <v>0</v>
      </c>
      <c r="J42" s="54" t="str">
        <f>LEFT(IdentKOD1,2)</f>
        <v>55</v>
      </c>
      <c r="K42" s="50">
        <f>IdentKOD3</f>
        <v>0</v>
      </c>
      <c r="L42" s="50">
        <f>IdentKOD5</f>
        <v>0</v>
      </c>
      <c r="M42" s="50">
        <f>IdentKOD6</f>
        <v>0</v>
      </c>
      <c r="N42" s="50">
        <f>IdentKOD7</f>
        <v>0</v>
      </c>
      <c r="O42" s="50">
        <f>LEFT(IdentKOD8,1)</f>
      </c>
      <c r="P42" s="50">
        <f>IdentKOD9</f>
        <v>0</v>
      </c>
      <c r="Q42" s="50">
        <f>IdentKOD10</f>
        <v>0</v>
      </c>
      <c r="R42" s="50">
        <v>399</v>
      </c>
      <c r="S42" s="46" t="s">
        <v>206</v>
      </c>
      <c r="T42" s="55">
        <f>R39920471</f>
        <v>0</v>
      </c>
      <c r="U42" s="55">
        <f>R39920472</f>
        <v>0</v>
      </c>
      <c r="V42" s="57" t="str">
        <f>R39920473</f>
        <v>x</v>
      </c>
      <c r="W42" s="56">
        <f>R39920474</f>
        <v>0</v>
      </c>
    </row>
    <row r="43" spans="1:23" ht="12.75">
      <c r="A43" s="51">
        <f>IdentICO</f>
        <v>0</v>
      </c>
      <c r="B43" s="50">
        <f>IdentNazov</f>
        <v>0</v>
      </c>
      <c r="C43" s="50">
        <f>IdentUlica</f>
        <v>0</v>
      </c>
      <c r="D43" s="50">
        <f>IdentObec</f>
        <v>0</v>
      </c>
      <c r="E43" s="52">
        <f>IdentPSC</f>
        <v>0</v>
      </c>
      <c r="F43" s="50">
        <f>IdentKontakt</f>
        <v>0</v>
      </c>
      <c r="G43" s="50">
        <f>IdentTelefon</f>
        <v>0</v>
      </c>
      <c r="H43" s="50">
        <f>IdentOkresKod</f>
        <v>0</v>
      </c>
      <c r="I43" s="53">
        <f>IdentRegCislo</f>
        <v>0</v>
      </c>
      <c r="J43" s="54" t="str">
        <f>LEFT(IdentKOD1,2)</f>
        <v>55</v>
      </c>
      <c r="K43" s="50">
        <f>IdentKOD3</f>
        <v>0</v>
      </c>
      <c r="L43" s="50">
        <f>IdentKOD5</f>
        <v>0</v>
      </c>
      <c r="M43" s="50">
        <f>IdentKOD6</f>
        <v>0</v>
      </c>
      <c r="N43" s="50">
        <f>IdentKOD7</f>
        <v>0</v>
      </c>
      <c r="O43" s="50">
        <f>LEFT(IdentKOD8,1)</f>
      </c>
      <c r="P43" s="50">
        <f>IdentKOD9</f>
        <v>0</v>
      </c>
      <c r="Q43" s="50">
        <f>IdentKOD10</f>
        <v>0</v>
      </c>
      <c r="R43" s="50">
        <v>399</v>
      </c>
      <c r="S43" s="46" t="s">
        <v>208</v>
      </c>
      <c r="T43" s="55">
        <f>R39920481</f>
        <v>0</v>
      </c>
      <c r="U43" s="55">
        <f>R39920482</f>
        <v>0</v>
      </c>
      <c r="V43" s="57" t="str">
        <f>R39920483</f>
        <v>x</v>
      </c>
      <c r="W43" s="56">
        <f>R39920484</f>
        <v>0</v>
      </c>
    </row>
    <row r="44" spans="1:23" ht="12.75">
      <c r="A44" s="51">
        <f>IdentICO</f>
        <v>0</v>
      </c>
      <c r="B44" s="50">
        <f>IdentNazov</f>
        <v>0</v>
      </c>
      <c r="C44" s="50">
        <f>IdentUlica</f>
        <v>0</v>
      </c>
      <c r="D44" s="50">
        <f>IdentObec</f>
        <v>0</v>
      </c>
      <c r="E44" s="52">
        <f>IdentPSC</f>
        <v>0</v>
      </c>
      <c r="F44" s="50">
        <f>IdentKontakt</f>
        <v>0</v>
      </c>
      <c r="G44" s="50">
        <f>IdentTelefon</f>
        <v>0</v>
      </c>
      <c r="H44" s="50">
        <f>IdentOkresKod</f>
        <v>0</v>
      </c>
      <c r="I44" s="53">
        <f>IdentRegCislo</f>
        <v>0</v>
      </c>
      <c r="J44" s="54" t="str">
        <f>LEFT(IdentKOD1,2)</f>
        <v>55</v>
      </c>
      <c r="K44" s="50">
        <f>IdentKOD3</f>
        <v>0</v>
      </c>
      <c r="L44" s="50">
        <f>IdentKOD5</f>
        <v>0</v>
      </c>
      <c r="M44" s="50">
        <f>IdentKOD6</f>
        <v>0</v>
      </c>
      <c r="N44" s="50">
        <f>IdentKOD7</f>
        <v>0</v>
      </c>
      <c r="O44" s="50">
        <f>LEFT(IdentKOD8,1)</f>
      </c>
      <c r="P44" s="50">
        <f>IdentKOD9</f>
        <v>0</v>
      </c>
      <c r="Q44" s="50">
        <f>IdentKOD10</f>
        <v>0</v>
      </c>
      <c r="R44" s="50">
        <v>399</v>
      </c>
      <c r="S44" s="46" t="s">
        <v>210</v>
      </c>
      <c r="T44" s="55">
        <f>R39921601</f>
        <v>0</v>
      </c>
      <c r="U44" s="55">
        <f>R39921602</f>
        <v>0</v>
      </c>
      <c r="V44" s="57" t="str">
        <f>R39921603</f>
        <v>x</v>
      </c>
      <c r="W44" s="56">
        <f>R39921604</f>
        <v>0</v>
      </c>
    </row>
    <row r="45" spans="1:23" ht="12.75">
      <c r="A45" s="51">
        <f>IdentICO</f>
        <v>0</v>
      </c>
      <c r="B45" s="50">
        <f>IdentNazov</f>
        <v>0</v>
      </c>
      <c r="C45" s="50">
        <f>IdentUlica</f>
        <v>0</v>
      </c>
      <c r="D45" s="50">
        <f>IdentObec</f>
        <v>0</v>
      </c>
      <c r="E45" s="52">
        <f>IdentPSC</f>
        <v>0</v>
      </c>
      <c r="F45" s="50">
        <f>IdentKontakt</f>
        <v>0</v>
      </c>
      <c r="G45" s="50">
        <f>IdentTelefon</f>
        <v>0</v>
      </c>
      <c r="H45" s="50">
        <f>IdentOkresKod</f>
        <v>0</v>
      </c>
      <c r="I45" s="53">
        <f>IdentRegCislo</f>
        <v>0</v>
      </c>
      <c r="J45" s="54" t="str">
        <f>LEFT(IdentKOD1,2)</f>
        <v>55</v>
      </c>
      <c r="K45" s="50">
        <f>IdentKOD3</f>
        <v>0</v>
      </c>
      <c r="L45" s="50">
        <f>IdentKOD5</f>
        <v>0</v>
      </c>
      <c r="M45" s="50">
        <f>IdentKOD6</f>
        <v>0</v>
      </c>
      <c r="N45" s="50">
        <f>IdentKOD7</f>
        <v>0</v>
      </c>
      <c r="O45" s="50">
        <f>LEFT(IdentKOD8,1)</f>
      </c>
      <c r="P45" s="50">
        <f>IdentKOD9</f>
        <v>0</v>
      </c>
      <c r="Q45" s="50">
        <f>IdentKOD10</f>
        <v>0</v>
      </c>
      <c r="R45" s="50">
        <v>399</v>
      </c>
      <c r="S45" s="46" t="s">
        <v>212</v>
      </c>
      <c r="T45" s="55">
        <f>R39921701</f>
        <v>0</v>
      </c>
      <c r="U45" s="55">
        <f>R39921702</f>
        <v>0</v>
      </c>
      <c r="V45" s="57" t="str">
        <f>R39921703</f>
        <v>x</v>
      </c>
      <c r="W45" s="56">
        <f>R39921704</f>
        <v>0</v>
      </c>
    </row>
    <row r="46" spans="1:23" ht="12.75">
      <c r="A46" s="51">
        <f>IdentICO</f>
        <v>0</v>
      </c>
      <c r="B46" s="50">
        <f>IdentNazov</f>
        <v>0</v>
      </c>
      <c r="C46" s="50">
        <f>IdentUlica</f>
        <v>0</v>
      </c>
      <c r="D46" s="50">
        <f>IdentObec</f>
        <v>0</v>
      </c>
      <c r="E46" s="52">
        <f>IdentPSC</f>
        <v>0</v>
      </c>
      <c r="F46" s="50">
        <f>IdentKontakt</f>
        <v>0</v>
      </c>
      <c r="G46" s="50">
        <f>IdentTelefon</f>
        <v>0</v>
      </c>
      <c r="H46" s="50">
        <f>IdentOkresKod</f>
        <v>0</v>
      </c>
      <c r="I46" s="53">
        <f>IdentRegCislo</f>
        <v>0</v>
      </c>
      <c r="J46" s="54" t="str">
        <f>LEFT(IdentKOD1,2)</f>
        <v>55</v>
      </c>
      <c r="K46" s="50">
        <f>IdentKOD3</f>
        <v>0</v>
      </c>
      <c r="L46" s="50">
        <f>IdentKOD5</f>
        <v>0</v>
      </c>
      <c r="M46" s="50">
        <f>IdentKOD6</f>
        <v>0</v>
      </c>
      <c r="N46" s="50">
        <f>IdentKOD7</f>
        <v>0</v>
      </c>
      <c r="O46" s="50">
        <f>LEFT(IdentKOD8,1)</f>
      </c>
      <c r="P46" s="50">
        <f>IdentKOD9</f>
        <v>0</v>
      </c>
      <c r="Q46" s="50">
        <f>IdentKOD10</f>
        <v>0</v>
      </c>
      <c r="R46" s="50">
        <v>399</v>
      </c>
      <c r="S46" s="46" t="s">
        <v>214</v>
      </c>
      <c r="T46" s="55">
        <f>R39923161</f>
        <v>0</v>
      </c>
      <c r="U46" s="55">
        <f>R39923162</f>
        <v>0</v>
      </c>
      <c r="V46" s="57" t="str">
        <f>R39923163</f>
        <v>x</v>
      </c>
      <c r="W46" s="56">
        <f>R39923164</f>
        <v>0</v>
      </c>
    </row>
    <row r="47" spans="1:23" ht="12.75">
      <c r="A47" s="51">
        <f>IdentICO</f>
        <v>0</v>
      </c>
      <c r="B47" s="50">
        <f>IdentNazov</f>
        <v>0</v>
      </c>
      <c r="C47" s="50">
        <f>IdentUlica</f>
        <v>0</v>
      </c>
      <c r="D47" s="50">
        <f>IdentObec</f>
        <v>0</v>
      </c>
      <c r="E47" s="52">
        <f>IdentPSC</f>
        <v>0</v>
      </c>
      <c r="F47" s="50">
        <f>IdentKontakt</f>
        <v>0</v>
      </c>
      <c r="G47" s="50">
        <f>IdentTelefon</f>
        <v>0</v>
      </c>
      <c r="H47" s="50">
        <f>IdentOkresKod</f>
        <v>0</v>
      </c>
      <c r="I47" s="53">
        <f>IdentRegCislo</f>
        <v>0</v>
      </c>
      <c r="J47" s="54" t="str">
        <f>LEFT(IdentKOD1,2)</f>
        <v>55</v>
      </c>
      <c r="K47" s="50">
        <f>IdentKOD3</f>
        <v>0</v>
      </c>
      <c r="L47" s="50">
        <f>IdentKOD5</f>
        <v>0</v>
      </c>
      <c r="M47" s="50">
        <f>IdentKOD6</f>
        <v>0</v>
      </c>
      <c r="N47" s="50">
        <f>IdentKOD7</f>
        <v>0</v>
      </c>
      <c r="O47" s="50">
        <f>LEFT(IdentKOD8,1)</f>
      </c>
      <c r="P47" s="50">
        <f>IdentKOD9</f>
        <v>0</v>
      </c>
      <c r="Q47" s="50">
        <f>IdentKOD10</f>
        <v>0</v>
      </c>
      <c r="R47" s="50">
        <v>399</v>
      </c>
      <c r="S47" s="46" t="s">
        <v>216</v>
      </c>
      <c r="T47" s="55">
        <f>R39923741</f>
        <v>0</v>
      </c>
      <c r="U47" s="55">
        <f>R39923742</f>
        <v>0</v>
      </c>
      <c r="V47" s="57" t="str">
        <f>R39923743</f>
        <v>x</v>
      </c>
      <c r="W47" s="56">
        <f>R39923744</f>
        <v>0</v>
      </c>
    </row>
    <row r="48" spans="1:23" ht="12.75">
      <c r="A48" s="51">
        <f>IdentICO</f>
        <v>0</v>
      </c>
      <c r="B48" s="50">
        <f>IdentNazov</f>
        <v>0</v>
      </c>
      <c r="C48" s="50">
        <f>IdentUlica</f>
        <v>0</v>
      </c>
      <c r="D48" s="50">
        <f>IdentObec</f>
        <v>0</v>
      </c>
      <c r="E48" s="52">
        <f>IdentPSC</f>
        <v>0</v>
      </c>
      <c r="F48" s="50">
        <f>IdentKontakt</f>
        <v>0</v>
      </c>
      <c r="G48" s="50">
        <f>IdentTelefon</f>
        <v>0</v>
      </c>
      <c r="H48" s="50">
        <f>IdentOkresKod</f>
        <v>0</v>
      </c>
      <c r="I48" s="53">
        <f>IdentRegCislo</f>
        <v>0</v>
      </c>
      <c r="J48" s="54" t="str">
        <f>LEFT(IdentKOD1,2)</f>
        <v>55</v>
      </c>
      <c r="K48" s="50">
        <f>IdentKOD3</f>
        <v>0</v>
      </c>
      <c r="L48" s="50">
        <f>IdentKOD5</f>
        <v>0</v>
      </c>
      <c r="M48" s="50">
        <f>IdentKOD6</f>
        <v>0</v>
      </c>
      <c r="N48" s="50">
        <f>IdentKOD7</f>
        <v>0</v>
      </c>
      <c r="O48" s="50">
        <f>LEFT(IdentKOD8,1)</f>
      </c>
      <c r="P48" s="50">
        <f>IdentKOD9</f>
        <v>0</v>
      </c>
      <c r="Q48" s="50">
        <f>IdentKOD10</f>
        <v>0</v>
      </c>
      <c r="R48" s="50">
        <v>399</v>
      </c>
      <c r="S48" s="46" t="s">
        <v>218</v>
      </c>
      <c r="T48" s="55">
        <f>R39923751</f>
        <v>0</v>
      </c>
      <c r="U48" s="55">
        <f>R39923752</f>
        <v>0</v>
      </c>
      <c r="V48" s="57" t="str">
        <f>R39923753</f>
        <v>x</v>
      </c>
      <c r="W48" s="56">
        <f>R39923754</f>
        <v>0</v>
      </c>
    </row>
    <row r="49" spans="1:23" ht="12.75">
      <c r="A49" s="51">
        <f>IdentICO</f>
        <v>0</v>
      </c>
      <c r="B49" s="50">
        <f>IdentNazov</f>
        <v>0</v>
      </c>
      <c r="C49" s="50">
        <f>IdentUlica</f>
        <v>0</v>
      </c>
      <c r="D49" s="50">
        <f>IdentObec</f>
        <v>0</v>
      </c>
      <c r="E49" s="52">
        <f>IdentPSC</f>
        <v>0</v>
      </c>
      <c r="F49" s="50">
        <f>IdentKontakt</f>
        <v>0</v>
      </c>
      <c r="G49" s="50">
        <f>IdentTelefon</f>
        <v>0</v>
      </c>
      <c r="H49" s="50">
        <f>IdentOkresKod</f>
        <v>0</v>
      </c>
      <c r="I49" s="53">
        <f>IdentRegCislo</f>
        <v>0</v>
      </c>
      <c r="J49" s="54" t="str">
        <f>LEFT(IdentKOD1,2)</f>
        <v>55</v>
      </c>
      <c r="K49" s="50">
        <f>IdentKOD3</f>
        <v>0</v>
      </c>
      <c r="L49" s="50">
        <f>IdentKOD5</f>
        <v>0</v>
      </c>
      <c r="M49" s="50">
        <f>IdentKOD6</f>
        <v>0</v>
      </c>
      <c r="N49" s="50">
        <f>IdentKOD7</f>
        <v>0</v>
      </c>
      <c r="O49" s="50">
        <f>LEFT(IdentKOD8,1)</f>
      </c>
      <c r="P49" s="50">
        <f>IdentKOD9</f>
        <v>0</v>
      </c>
      <c r="Q49" s="50">
        <f>IdentKOD10</f>
        <v>0</v>
      </c>
      <c r="R49" s="50">
        <v>399</v>
      </c>
      <c r="S49" s="46" t="s">
        <v>220</v>
      </c>
      <c r="T49" s="55">
        <f>R39923761</f>
        <v>0</v>
      </c>
      <c r="U49" s="55">
        <f>R39923762</f>
        <v>0</v>
      </c>
      <c r="V49" s="57" t="str">
        <f>R39923763</f>
        <v>x</v>
      </c>
      <c r="W49" s="56">
        <f>R39923764</f>
        <v>0</v>
      </c>
    </row>
    <row r="50" spans="1:23" ht="12.75">
      <c r="A50" s="51">
        <f>IdentICO</f>
        <v>0</v>
      </c>
      <c r="B50" s="50">
        <f>IdentNazov</f>
        <v>0</v>
      </c>
      <c r="C50" s="50">
        <f>IdentUlica</f>
        <v>0</v>
      </c>
      <c r="D50" s="50">
        <f>IdentObec</f>
        <v>0</v>
      </c>
      <c r="E50" s="52">
        <f>IdentPSC</f>
        <v>0</v>
      </c>
      <c r="F50" s="50">
        <f>IdentKontakt</f>
        <v>0</v>
      </c>
      <c r="G50" s="50">
        <f>IdentTelefon</f>
        <v>0</v>
      </c>
      <c r="H50" s="50">
        <f>IdentOkresKod</f>
        <v>0</v>
      </c>
      <c r="I50" s="53">
        <f>IdentRegCislo</f>
        <v>0</v>
      </c>
      <c r="J50" s="54" t="str">
        <f>LEFT(IdentKOD1,2)</f>
        <v>55</v>
      </c>
      <c r="K50" s="50">
        <f>IdentKOD3</f>
        <v>0</v>
      </c>
      <c r="L50" s="50">
        <f>IdentKOD5</f>
        <v>0</v>
      </c>
      <c r="M50" s="50">
        <f>IdentKOD6</f>
        <v>0</v>
      </c>
      <c r="N50" s="50">
        <f>IdentKOD7</f>
        <v>0</v>
      </c>
      <c r="O50" s="50">
        <f>LEFT(IdentKOD8,1)</f>
      </c>
      <c r="P50" s="50">
        <f>IdentKOD9</f>
        <v>0</v>
      </c>
      <c r="Q50" s="50">
        <f>IdentKOD10</f>
        <v>0</v>
      </c>
      <c r="R50" s="50">
        <v>399</v>
      </c>
      <c r="S50" s="46" t="s">
        <v>222</v>
      </c>
      <c r="T50" s="55">
        <f>R39924101</f>
        <v>0</v>
      </c>
      <c r="U50" s="55">
        <f>R39924102</f>
        <v>0</v>
      </c>
      <c r="V50" s="57" t="str">
        <f>R39924103</f>
        <v>x</v>
      </c>
      <c r="W50" s="56">
        <f>R39924104</f>
        <v>0</v>
      </c>
    </row>
    <row r="51" spans="1:23" ht="12.75">
      <c r="A51" s="51">
        <f>IdentICO</f>
        <v>0</v>
      </c>
      <c r="B51" s="50">
        <f>IdentNazov</f>
        <v>0</v>
      </c>
      <c r="C51" s="50">
        <f>IdentUlica</f>
        <v>0</v>
      </c>
      <c r="D51" s="50">
        <f>IdentObec</f>
        <v>0</v>
      </c>
      <c r="E51" s="52">
        <f>IdentPSC</f>
        <v>0</v>
      </c>
      <c r="F51" s="50">
        <f>IdentKontakt</f>
        <v>0</v>
      </c>
      <c r="G51" s="50">
        <f>IdentTelefon</f>
        <v>0</v>
      </c>
      <c r="H51" s="50">
        <f>IdentOkresKod</f>
        <v>0</v>
      </c>
      <c r="I51" s="53">
        <f>IdentRegCislo</f>
        <v>0</v>
      </c>
      <c r="J51" s="54" t="str">
        <f>LEFT(IdentKOD1,2)</f>
        <v>55</v>
      </c>
      <c r="K51" s="50">
        <f>IdentKOD3</f>
        <v>0</v>
      </c>
      <c r="L51" s="50">
        <f>IdentKOD5</f>
        <v>0</v>
      </c>
      <c r="M51" s="50">
        <f>IdentKOD6</f>
        <v>0</v>
      </c>
      <c r="N51" s="50">
        <f>IdentKOD7</f>
        <v>0</v>
      </c>
      <c r="O51" s="50">
        <f>LEFT(IdentKOD8,1)</f>
      </c>
      <c r="P51" s="50">
        <f>IdentKOD9</f>
        <v>0</v>
      </c>
      <c r="Q51" s="50">
        <f>IdentKOD10</f>
        <v>0</v>
      </c>
      <c r="R51" s="50">
        <v>399</v>
      </c>
      <c r="S51" s="46" t="s">
        <v>224</v>
      </c>
      <c r="T51" s="55">
        <f>R39924111</f>
        <v>0</v>
      </c>
      <c r="U51" s="55">
        <f>R39924112</f>
        <v>0</v>
      </c>
      <c r="V51" s="57" t="str">
        <f>R39924113</f>
        <v>x</v>
      </c>
      <c r="W51" s="56">
        <f>R39924114</f>
        <v>0</v>
      </c>
    </row>
    <row r="52" spans="1:23" ht="12.75">
      <c r="A52" s="51">
        <f>IdentICO</f>
        <v>0</v>
      </c>
      <c r="B52" s="50">
        <f>IdentNazov</f>
        <v>0</v>
      </c>
      <c r="C52" s="50">
        <f>IdentUlica</f>
        <v>0</v>
      </c>
      <c r="D52" s="50">
        <f>IdentObec</f>
        <v>0</v>
      </c>
      <c r="E52" s="52">
        <f>IdentPSC</f>
        <v>0</v>
      </c>
      <c r="F52" s="50">
        <f>IdentKontakt</f>
        <v>0</v>
      </c>
      <c r="G52" s="50">
        <f>IdentTelefon</f>
        <v>0</v>
      </c>
      <c r="H52" s="50">
        <f>IdentOkresKod</f>
        <v>0</v>
      </c>
      <c r="I52" s="53">
        <f>IdentRegCislo</f>
        <v>0</v>
      </c>
      <c r="J52" s="54" t="str">
        <f>LEFT(IdentKOD1,2)</f>
        <v>55</v>
      </c>
      <c r="K52" s="50">
        <f>IdentKOD3</f>
        <v>0</v>
      </c>
      <c r="L52" s="50">
        <f>IdentKOD5</f>
        <v>0</v>
      </c>
      <c r="M52" s="50">
        <f>IdentKOD6</f>
        <v>0</v>
      </c>
      <c r="N52" s="50">
        <f>IdentKOD7</f>
        <v>0</v>
      </c>
      <c r="O52" s="50">
        <f>LEFT(IdentKOD8,1)</f>
      </c>
      <c r="P52" s="50">
        <f>IdentKOD9</f>
        <v>0</v>
      </c>
      <c r="Q52" s="50">
        <f>IdentKOD10</f>
        <v>0</v>
      </c>
      <c r="R52" s="50">
        <v>399</v>
      </c>
      <c r="S52" s="46" t="s">
        <v>226</v>
      </c>
      <c r="T52" s="57">
        <f>R39925701</f>
        <v>0</v>
      </c>
      <c r="U52" s="57">
        <f>R39925702</f>
        <v>0</v>
      </c>
      <c r="V52" s="57" t="str">
        <f>R39925703</f>
        <v>x</v>
      </c>
      <c r="W52" s="56">
        <f>R39925704</f>
        <v>0</v>
      </c>
    </row>
    <row r="53" spans="1:23" ht="12.75">
      <c r="A53" s="51">
        <f>IdentICO</f>
        <v>0</v>
      </c>
      <c r="B53" s="50">
        <f>IdentNazov</f>
        <v>0</v>
      </c>
      <c r="C53" s="50">
        <f>IdentUlica</f>
        <v>0</v>
      </c>
      <c r="D53" s="50">
        <f>IdentObec</f>
        <v>0</v>
      </c>
      <c r="E53" s="52">
        <f>IdentPSC</f>
        <v>0</v>
      </c>
      <c r="F53" s="50">
        <f>IdentKontakt</f>
        <v>0</v>
      </c>
      <c r="G53" s="50">
        <f>IdentTelefon</f>
        <v>0</v>
      </c>
      <c r="H53" s="50">
        <f>IdentOkresKod</f>
        <v>0</v>
      </c>
      <c r="I53" s="53">
        <f>IdentRegCislo</f>
        <v>0</v>
      </c>
      <c r="J53" s="54" t="str">
        <f>LEFT(IdentKOD1,2)</f>
        <v>55</v>
      </c>
      <c r="K53" s="50">
        <f>IdentKOD3</f>
        <v>0</v>
      </c>
      <c r="L53" s="50">
        <f>IdentKOD5</f>
        <v>0</v>
      </c>
      <c r="M53" s="50">
        <f>IdentKOD6</f>
        <v>0</v>
      </c>
      <c r="N53" s="50">
        <f>IdentKOD7</f>
        <v>0</v>
      </c>
      <c r="O53" s="50">
        <f>LEFT(IdentKOD8,1)</f>
      </c>
      <c r="P53" s="50">
        <f>IdentKOD9</f>
        <v>0</v>
      </c>
      <c r="Q53" s="50">
        <f>IdentKOD10</f>
        <v>0</v>
      </c>
      <c r="R53" s="50">
        <v>399</v>
      </c>
      <c r="S53" s="46" t="s">
        <v>229</v>
      </c>
      <c r="T53" s="55">
        <f>R39930101</f>
        <v>0</v>
      </c>
      <c r="U53" s="55">
        <f>R39930102</f>
        <v>0</v>
      </c>
      <c r="V53" s="57" t="str">
        <f>R39930103</f>
        <v>x</v>
      </c>
      <c r="W53" s="56">
        <f>R39930104</f>
        <v>0</v>
      </c>
    </row>
    <row r="54" spans="1:23" ht="12.75">
      <c r="A54" s="51">
        <f>IdentICO</f>
        <v>0</v>
      </c>
      <c r="B54" s="50">
        <f>IdentNazov</f>
        <v>0</v>
      </c>
      <c r="C54" s="50">
        <f>IdentUlica</f>
        <v>0</v>
      </c>
      <c r="D54" s="50">
        <f>IdentObec</f>
        <v>0</v>
      </c>
      <c r="E54" s="52">
        <f>IdentPSC</f>
        <v>0</v>
      </c>
      <c r="F54" s="50">
        <f>IdentKontakt</f>
        <v>0</v>
      </c>
      <c r="G54" s="50">
        <f>IdentTelefon</f>
        <v>0</v>
      </c>
      <c r="H54" s="50">
        <f>IdentOkresKod</f>
        <v>0</v>
      </c>
      <c r="I54" s="53">
        <f>IdentRegCislo</f>
        <v>0</v>
      </c>
      <c r="J54" s="54" t="str">
        <f>LEFT(IdentKOD1,2)</f>
        <v>55</v>
      </c>
      <c r="K54" s="50">
        <f>IdentKOD3</f>
        <v>0</v>
      </c>
      <c r="L54" s="50">
        <f>IdentKOD5</f>
        <v>0</v>
      </c>
      <c r="M54" s="50">
        <f>IdentKOD6</f>
        <v>0</v>
      </c>
      <c r="N54" s="50">
        <f>IdentKOD7</f>
        <v>0</v>
      </c>
      <c r="O54" s="50">
        <f>LEFT(IdentKOD8,1)</f>
      </c>
      <c r="P54" s="50">
        <f>IdentKOD9</f>
        <v>0</v>
      </c>
      <c r="Q54" s="50">
        <f>IdentKOD10</f>
        <v>0</v>
      </c>
      <c r="R54" s="50">
        <v>399</v>
      </c>
      <c r="S54" s="46" t="s">
        <v>231</v>
      </c>
      <c r="T54" s="55">
        <f>R39930151</f>
        <v>0</v>
      </c>
      <c r="U54" s="55">
        <f>R39930152</f>
        <v>0</v>
      </c>
      <c r="V54" s="57" t="str">
        <f>R39930153</f>
        <v>x</v>
      </c>
      <c r="W54" s="56">
        <f>R39930154</f>
        <v>0</v>
      </c>
    </row>
    <row r="55" spans="1:23" ht="12.75">
      <c r="A55" s="51">
        <f>IdentICO</f>
        <v>0</v>
      </c>
      <c r="B55" s="50">
        <f>IdentNazov</f>
        <v>0</v>
      </c>
      <c r="C55" s="50">
        <f>IdentUlica</f>
        <v>0</v>
      </c>
      <c r="D55" s="50">
        <f>IdentObec</f>
        <v>0</v>
      </c>
      <c r="E55" s="52">
        <f>IdentPSC</f>
        <v>0</v>
      </c>
      <c r="F55" s="50">
        <f>IdentKontakt</f>
        <v>0</v>
      </c>
      <c r="G55" s="50">
        <f>IdentTelefon</f>
        <v>0</v>
      </c>
      <c r="H55" s="50">
        <f>IdentOkresKod</f>
        <v>0</v>
      </c>
      <c r="I55" s="53">
        <f>IdentRegCislo</f>
        <v>0</v>
      </c>
      <c r="J55" s="54" t="str">
        <f>LEFT(IdentKOD1,2)</f>
        <v>55</v>
      </c>
      <c r="K55" s="50">
        <f>IdentKOD3</f>
        <v>0</v>
      </c>
      <c r="L55" s="50">
        <f>IdentKOD5</f>
        <v>0</v>
      </c>
      <c r="M55" s="50">
        <f>IdentKOD6</f>
        <v>0</v>
      </c>
      <c r="N55" s="50">
        <f>IdentKOD7</f>
        <v>0</v>
      </c>
      <c r="O55" s="50">
        <f>LEFT(IdentKOD8,1)</f>
      </c>
      <c r="P55" s="50">
        <f>IdentKOD9</f>
        <v>0</v>
      </c>
      <c r="Q55" s="50">
        <f>IdentKOD10</f>
        <v>0</v>
      </c>
      <c r="R55" s="50">
        <v>399</v>
      </c>
      <c r="S55" s="46" t="s">
        <v>233</v>
      </c>
      <c r="T55" s="55">
        <f>R39930161</f>
        <v>0</v>
      </c>
      <c r="U55" s="55">
        <f>R39930162</f>
        <v>0</v>
      </c>
      <c r="V55" s="57" t="str">
        <f>R39930163</f>
        <v>x</v>
      </c>
      <c r="W55" s="56">
        <f>R39930164</f>
        <v>0</v>
      </c>
    </row>
    <row r="56" spans="1:23" ht="12.75">
      <c r="A56" s="51">
        <f>IdentICO</f>
        <v>0</v>
      </c>
      <c r="B56" s="50">
        <f>IdentNazov</f>
        <v>0</v>
      </c>
      <c r="C56" s="50">
        <f>IdentUlica</f>
        <v>0</v>
      </c>
      <c r="D56" s="50">
        <f>IdentObec</f>
        <v>0</v>
      </c>
      <c r="E56" s="52">
        <f>IdentPSC</f>
        <v>0</v>
      </c>
      <c r="F56" s="50">
        <f>IdentKontakt</f>
        <v>0</v>
      </c>
      <c r="G56" s="50">
        <f>IdentTelefon</f>
        <v>0</v>
      </c>
      <c r="H56" s="50">
        <f>IdentOkresKod</f>
        <v>0</v>
      </c>
      <c r="I56" s="53">
        <f>IdentRegCislo</f>
        <v>0</v>
      </c>
      <c r="J56" s="54" t="str">
        <f>LEFT(IdentKOD1,2)</f>
        <v>55</v>
      </c>
      <c r="K56" s="50">
        <f>IdentKOD3</f>
        <v>0</v>
      </c>
      <c r="L56" s="50">
        <f>IdentKOD5</f>
        <v>0</v>
      </c>
      <c r="M56" s="50">
        <f>IdentKOD6</f>
        <v>0</v>
      </c>
      <c r="N56" s="50">
        <f>IdentKOD7</f>
        <v>0</v>
      </c>
      <c r="O56" s="50">
        <f>LEFT(IdentKOD8,1)</f>
      </c>
      <c r="P56" s="50">
        <f>IdentKOD9</f>
        <v>0</v>
      </c>
      <c r="Q56" s="50">
        <f>IdentKOD10</f>
        <v>0</v>
      </c>
      <c r="R56" s="50">
        <v>399</v>
      </c>
      <c r="S56" s="46" t="s">
        <v>235</v>
      </c>
      <c r="T56" s="55">
        <f>R39930171</f>
        <v>0</v>
      </c>
      <c r="U56" s="55">
        <f>R39930172</f>
        <v>0</v>
      </c>
      <c r="V56" s="57" t="str">
        <f>R39930173</f>
        <v>x</v>
      </c>
      <c r="W56" s="56">
        <f>R39930174</f>
        <v>0</v>
      </c>
    </row>
    <row r="57" spans="1:23" ht="12.75">
      <c r="A57" s="51">
        <f>IdentICO</f>
        <v>0</v>
      </c>
      <c r="B57" s="50">
        <f>IdentNazov</f>
        <v>0</v>
      </c>
      <c r="C57" s="50">
        <f>IdentUlica</f>
        <v>0</v>
      </c>
      <c r="D57" s="50">
        <f>IdentObec</f>
        <v>0</v>
      </c>
      <c r="E57" s="52">
        <f>IdentPSC</f>
        <v>0</v>
      </c>
      <c r="F57" s="50">
        <f>IdentKontakt</f>
        <v>0</v>
      </c>
      <c r="G57" s="50">
        <f>IdentTelefon</f>
        <v>0</v>
      </c>
      <c r="H57" s="50">
        <f>IdentOkresKod</f>
        <v>0</v>
      </c>
      <c r="I57" s="53">
        <f>IdentRegCislo</f>
        <v>0</v>
      </c>
      <c r="J57" s="54" t="str">
        <f>LEFT(IdentKOD1,2)</f>
        <v>55</v>
      </c>
      <c r="K57" s="50">
        <f>IdentKOD3</f>
        <v>0</v>
      </c>
      <c r="L57" s="50">
        <f>IdentKOD5</f>
        <v>0</v>
      </c>
      <c r="M57" s="50">
        <f>IdentKOD6</f>
        <v>0</v>
      </c>
      <c r="N57" s="50">
        <f>IdentKOD7</f>
        <v>0</v>
      </c>
      <c r="O57" s="50">
        <f>LEFT(IdentKOD8,1)</f>
      </c>
      <c r="P57" s="50">
        <f>IdentKOD9</f>
        <v>0</v>
      </c>
      <c r="Q57" s="50">
        <f>IdentKOD10</f>
        <v>0</v>
      </c>
      <c r="R57" s="50">
        <v>399</v>
      </c>
      <c r="S57" s="46" t="s">
        <v>237</v>
      </c>
      <c r="T57" s="55">
        <f>R39930181</f>
        <v>0</v>
      </c>
      <c r="U57" s="55">
        <f>R39930182</f>
        <v>0</v>
      </c>
      <c r="V57" s="57" t="str">
        <f>R39930183</f>
        <v>x</v>
      </c>
      <c r="W57" s="56">
        <f>R39930184</f>
        <v>0</v>
      </c>
    </row>
    <row r="58" spans="1:23" ht="12.75">
      <c r="A58" s="51">
        <f>IdentICO</f>
        <v>0</v>
      </c>
      <c r="B58" s="50">
        <f>IdentNazov</f>
        <v>0</v>
      </c>
      <c r="C58" s="50">
        <f>IdentUlica</f>
        <v>0</v>
      </c>
      <c r="D58" s="50">
        <f>IdentObec</f>
        <v>0</v>
      </c>
      <c r="E58" s="52">
        <f>IdentPSC</f>
        <v>0</v>
      </c>
      <c r="F58" s="50">
        <f>IdentKontakt</f>
        <v>0</v>
      </c>
      <c r="G58" s="50">
        <f>IdentTelefon</f>
        <v>0</v>
      </c>
      <c r="H58" s="50">
        <f>IdentOkresKod</f>
        <v>0</v>
      </c>
      <c r="I58" s="53">
        <f>IdentRegCislo</f>
        <v>0</v>
      </c>
      <c r="J58" s="54" t="str">
        <f>LEFT(IdentKOD1,2)</f>
        <v>55</v>
      </c>
      <c r="K58" s="50">
        <f>IdentKOD3</f>
        <v>0</v>
      </c>
      <c r="L58" s="50">
        <f>IdentKOD5</f>
        <v>0</v>
      </c>
      <c r="M58" s="50">
        <f>IdentKOD6</f>
        <v>0</v>
      </c>
      <c r="N58" s="50">
        <f>IdentKOD7</f>
        <v>0</v>
      </c>
      <c r="O58" s="50">
        <f>LEFT(IdentKOD8,1)</f>
      </c>
      <c r="P58" s="50">
        <f>IdentKOD9</f>
        <v>0</v>
      </c>
      <c r="Q58" s="50">
        <f>IdentKOD10</f>
        <v>0</v>
      </c>
      <c r="R58" s="50">
        <v>399</v>
      </c>
      <c r="S58" s="46" t="s">
        <v>239</v>
      </c>
      <c r="T58" s="55">
        <f>R39930191</f>
        <v>0</v>
      </c>
      <c r="U58" s="55">
        <f>R39930192</f>
        <v>0</v>
      </c>
      <c r="V58" s="57" t="str">
        <f>R39930193</f>
        <v>x</v>
      </c>
      <c r="W58" s="56">
        <f>R39930194</f>
        <v>0</v>
      </c>
    </row>
    <row r="59" spans="1:23" ht="12.75">
      <c r="A59" s="51">
        <f>IdentICO</f>
        <v>0</v>
      </c>
      <c r="B59" s="50">
        <f>IdentNazov</f>
        <v>0</v>
      </c>
      <c r="C59" s="50">
        <f>IdentUlica</f>
        <v>0</v>
      </c>
      <c r="D59" s="50">
        <f>IdentObec</f>
        <v>0</v>
      </c>
      <c r="E59" s="52">
        <f>IdentPSC</f>
        <v>0</v>
      </c>
      <c r="F59" s="50">
        <f>IdentKontakt</f>
        <v>0</v>
      </c>
      <c r="G59" s="50">
        <f>IdentTelefon</f>
        <v>0</v>
      </c>
      <c r="H59" s="50">
        <f>IdentOkresKod</f>
        <v>0</v>
      </c>
      <c r="I59" s="53">
        <f>IdentRegCislo</f>
        <v>0</v>
      </c>
      <c r="J59" s="54" t="str">
        <f>LEFT(IdentKOD1,2)</f>
        <v>55</v>
      </c>
      <c r="K59" s="50">
        <f>IdentKOD3</f>
        <v>0</v>
      </c>
      <c r="L59" s="50">
        <f>IdentKOD5</f>
        <v>0</v>
      </c>
      <c r="M59" s="50">
        <f>IdentKOD6</f>
        <v>0</v>
      </c>
      <c r="N59" s="50">
        <f>IdentKOD7</f>
        <v>0</v>
      </c>
      <c r="O59" s="50">
        <f>LEFT(IdentKOD8,1)</f>
      </c>
      <c r="P59" s="50">
        <f>IdentKOD9</f>
        <v>0</v>
      </c>
      <c r="Q59" s="50">
        <f>IdentKOD10</f>
        <v>0</v>
      </c>
      <c r="R59" s="50">
        <v>399</v>
      </c>
      <c r="S59" s="46" t="s">
        <v>241</v>
      </c>
      <c r="T59" s="55">
        <f>R39930311</f>
        <v>0</v>
      </c>
      <c r="U59" s="55">
        <f>R39930312</f>
        <v>0</v>
      </c>
      <c r="V59" s="57" t="str">
        <f>R39930313</f>
        <v>x</v>
      </c>
      <c r="W59" s="56">
        <f>R39930314</f>
        <v>0</v>
      </c>
    </row>
    <row r="60" spans="1:23" ht="12.75">
      <c r="A60" s="51">
        <f>IdentICO</f>
        <v>0</v>
      </c>
      <c r="B60" s="50">
        <f>IdentNazov</f>
        <v>0</v>
      </c>
      <c r="C60" s="50">
        <f>IdentUlica</f>
        <v>0</v>
      </c>
      <c r="D60" s="50">
        <f>IdentObec</f>
        <v>0</v>
      </c>
      <c r="E60" s="52">
        <f>IdentPSC</f>
        <v>0</v>
      </c>
      <c r="F60" s="50">
        <f>IdentKontakt</f>
        <v>0</v>
      </c>
      <c r="G60" s="50">
        <f>IdentTelefon</f>
        <v>0</v>
      </c>
      <c r="H60" s="50">
        <f>IdentOkresKod</f>
        <v>0</v>
      </c>
      <c r="I60" s="53">
        <f>IdentRegCislo</f>
        <v>0</v>
      </c>
      <c r="J60" s="54" t="str">
        <f>LEFT(IdentKOD1,2)</f>
        <v>55</v>
      </c>
      <c r="K60" s="50">
        <f>IdentKOD3</f>
        <v>0</v>
      </c>
      <c r="L60" s="50">
        <f>IdentKOD5</f>
        <v>0</v>
      </c>
      <c r="M60" s="50">
        <f>IdentKOD6</f>
        <v>0</v>
      </c>
      <c r="N60" s="50">
        <f>IdentKOD7</f>
        <v>0</v>
      </c>
      <c r="O60" s="50">
        <f>LEFT(IdentKOD8,1)</f>
      </c>
      <c r="P60" s="50">
        <f>IdentKOD9</f>
        <v>0</v>
      </c>
      <c r="Q60" s="50">
        <f>IdentKOD10</f>
        <v>0</v>
      </c>
      <c r="R60" s="50">
        <v>399</v>
      </c>
      <c r="S60" s="46" t="s">
        <v>243</v>
      </c>
      <c r="T60" s="55">
        <f>R39930321</f>
        <v>0</v>
      </c>
      <c r="U60" s="55">
        <f>R39930322</f>
        <v>0</v>
      </c>
      <c r="V60" s="57" t="str">
        <f>R39930323</f>
        <v>x</v>
      </c>
      <c r="W60" s="56">
        <f>R39930324</f>
        <v>0</v>
      </c>
    </row>
    <row r="61" spans="1:23" ht="12.75">
      <c r="A61" s="51">
        <f>IdentICO</f>
        <v>0</v>
      </c>
      <c r="B61" s="50">
        <f>IdentNazov</f>
        <v>0</v>
      </c>
      <c r="C61" s="50">
        <f>IdentUlica</f>
        <v>0</v>
      </c>
      <c r="D61" s="50">
        <f>IdentObec</f>
        <v>0</v>
      </c>
      <c r="E61" s="52">
        <f>IdentPSC</f>
        <v>0</v>
      </c>
      <c r="F61" s="50">
        <f>IdentKontakt</f>
        <v>0</v>
      </c>
      <c r="G61" s="50">
        <f>IdentTelefon</f>
        <v>0</v>
      </c>
      <c r="H61" s="50">
        <f>IdentOkresKod</f>
        <v>0</v>
      </c>
      <c r="I61" s="53">
        <f>IdentRegCislo</f>
        <v>0</v>
      </c>
      <c r="J61" s="54" t="str">
        <f>LEFT(IdentKOD1,2)</f>
        <v>55</v>
      </c>
      <c r="K61" s="50">
        <f>IdentKOD3</f>
        <v>0</v>
      </c>
      <c r="L61" s="50">
        <f>IdentKOD5</f>
        <v>0</v>
      </c>
      <c r="M61" s="50">
        <f>IdentKOD6</f>
        <v>0</v>
      </c>
      <c r="N61" s="50">
        <f>IdentKOD7</f>
        <v>0</v>
      </c>
      <c r="O61" s="50">
        <f>LEFT(IdentKOD8,1)</f>
      </c>
      <c r="P61" s="50">
        <f>IdentKOD9</f>
        <v>0</v>
      </c>
      <c r="Q61" s="50">
        <f>IdentKOD10</f>
        <v>0</v>
      </c>
      <c r="R61" s="50">
        <v>399</v>
      </c>
      <c r="S61" s="46" t="s">
        <v>245</v>
      </c>
      <c r="T61" s="55">
        <f>R39930331</f>
        <v>0</v>
      </c>
      <c r="U61" s="55">
        <f>R39930332</f>
        <v>0</v>
      </c>
      <c r="V61" s="57" t="str">
        <f>R39930333</f>
        <v>x</v>
      </c>
      <c r="W61" s="56">
        <f>R39930334</f>
        <v>0</v>
      </c>
    </row>
    <row r="62" spans="1:23" ht="12.75">
      <c r="A62" s="51">
        <f>IdentICO</f>
        <v>0</v>
      </c>
      <c r="B62" s="50">
        <f>IdentNazov</f>
        <v>0</v>
      </c>
      <c r="C62" s="50">
        <f>IdentUlica</f>
        <v>0</v>
      </c>
      <c r="D62" s="50">
        <f>IdentObec</f>
        <v>0</v>
      </c>
      <c r="E62" s="52">
        <f>IdentPSC</f>
        <v>0</v>
      </c>
      <c r="F62" s="50">
        <f>IdentKontakt</f>
        <v>0</v>
      </c>
      <c r="G62" s="50">
        <f>IdentTelefon</f>
        <v>0</v>
      </c>
      <c r="H62" s="50">
        <f>IdentOkresKod</f>
        <v>0</v>
      </c>
      <c r="I62" s="53">
        <f>IdentRegCislo</f>
        <v>0</v>
      </c>
      <c r="J62" s="54" t="str">
        <f>LEFT(IdentKOD1,2)</f>
        <v>55</v>
      </c>
      <c r="K62" s="50">
        <f>IdentKOD3</f>
        <v>0</v>
      </c>
      <c r="L62" s="50">
        <f>IdentKOD5</f>
        <v>0</v>
      </c>
      <c r="M62" s="50">
        <f>IdentKOD6</f>
        <v>0</v>
      </c>
      <c r="N62" s="50">
        <f>IdentKOD7</f>
        <v>0</v>
      </c>
      <c r="O62" s="50">
        <f>LEFT(IdentKOD8,1)</f>
      </c>
      <c r="P62" s="50">
        <f>IdentKOD9</f>
        <v>0</v>
      </c>
      <c r="Q62" s="50">
        <f>IdentKOD10</f>
        <v>0</v>
      </c>
      <c r="R62" s="50">
        <v>399</v>
      </c>
      <c r="S62" s="46" t="s">
        <v>247</v>
      </c>
      <c r="T62" s="55">
        <f>R39930341</f>
        <v>0</v>
      </c>
      <c r="U62" s="55">
        <f>R39930342</f>
        <v>0</v>
      </c>
      <c r="V62" s="57" t="str">
        <f>R39930343</f>
        <v>x</v>
      </c>
      <c r="W62" s="56">
        <f>R39930344</f>
        <v>0</v>
      </c>
    </row>
    <row r="63" spans="1:23" ht="12.75">
      <c r="A63" s="51">
        <f>IdentICO</f>
        <v>0</v>
      </c>
      <c r="B63" s="50">
        <f>IdentNazov</f>
        <v>0</v>
      </c>
      <c r="C63" s="50">
        <f>IdentUlica</f>
        <v>0</v>
      </c>
      <c r="D63" s="50">
        <f>IdentObec</f>
        <v>0</v>
      </c>
      <c r="E63" s="52">
        <f>IdentPSC</f>
        <v>0</v>
      </c>
      <c r="F63" s="50">
        <f>IdentKontakt</f>
        <v>0</v>
      </c>
      <c r="G63" s="50">
        <f>IdentTelefon</f>
        <v>0</v>
      </c>
      <c r="H63" s="50">
        <f>IdentOkresKod</f>
        <v>0</v>
      </c>
      <c r="I63" s="53">
        <f>IdentRegCislo</f>
        <v>0</v>
      </c>
      <c r="J63" s="54" t="str">
        <f>LEFT(IdentKOD1,2)</f>
        <v>55</v>
      </c>
      <c r="K63" s="50">
        <f>IdentKOD3</f>
        <v>0</v>
      </c>
      <c r="L63" s="50">
        <f>IdentKOD5</f>
        <v>0</v>
      </c>
      <c r="M63" s="50">
        <f>IdentKOD6</f>
        <v>0</v>
      </c>
      <c r="N63" s="50">
        <f>IdentKOD7</f>
        <v>0</v>
      </c>
      <c r="O63" s="50">
        <f>LEFT(IdentKOD8,1)</f>
      </c>
      <c r="P63" s="50">
        <f>IdentKOD9</f>
        <v>0</v>
      </c>
      <c r="Q63" s="50">
        <f>IdentKOD10</f>
        <v>0</v>
      </c>
      <c r="R63" s="50">
        <v>399</v>
      </c>
      <c r="S63" s="46" t="s">
        <v>249</v>
      </c>
      <c r="T63" s="55">
        <f>R39930351</f>
        <v>0</v>
      </c>
      <c r="U63" s="55">
        <f>R39930352</f>
        <v>0</v>
      </c>
      <c r="V63" s="57" t="str">
        <f>R39930353</f>
        <v>x</v>
      </c>
      <c r="W63" s="56">
        <f>R39930354</f>
        <v>0</v>
      </c>
    </row>
    <row r="64" spans="1:23" ht="12.75">
      <c r="A64" s="51">
        <f>IdentICO</f>
        <v>0</v>
      </c>
      <c r="B64" s="50">
        <f>IdentNazov</f>
        <v>0</v>
      </c>
      <c r="C64" s="50">
        <f>IdentUlica</f>
        <v>0</v>
      </c>
      <c r="D64" s="50">
        <f>IdentObec</f>
        <v>0</v>
      </c>
      <c r="E64" s="52">
        <f>IdentPSC</f>
        <v>0</v>
      </c>
      <c r="F64" s="50">
        <f>IdentKontakt</f>
        <v>0</v>
      </c>
      <c r="G64" s="50">
        <f>IdentTelefon</f>
        <v>0</v>
      </c>
      <c r="H64" s="50">
        <f>IdentOkresKod</f>
        <v>0</v>
      </c>
      <c r="I64" s="53">
        <f>IdentRegCislo</f>
        <v>0</v>
      </c>
      <c r="J64" s="54" t="str">
        <f>LEFT(IdentKOD1,2)</f>
        <v>55</v>
      </c>
      <c r="K64" s="50">
        <f>IdentKOD3</f>
        <v>0</v>
      </c>
      <c r="L64" s="50">
        <f>IdentKOD5</f>
        <v>0</v>
      </c>
      <c r="M64" s="50">
        <f>IdentKOD6</f>
        <v>0</v>
      </c>
      <c r="N64" s="50">
        <f>IdentKOD7</f>
        <v>0</v>
      </c>
      <c r="O64" s="50">
        <f>LEFT(IdentKOD8,1)</f>
      </c>
      <c r="P64" s="50">
        <f>IdentKOD9</f>
        <v>0</v>
      </c>
      <c r="Q64" s="50">
        <f>IdentKOD10</f>
        <v>0</v>
      </c>
      <c r="R64" s="50">
        <v>399</v>
      </c>
      <c r="S64" s="46" t="s">
        <v>251</v>
      </c>
      <c r="T64" s="55">
        <f>R39930361</f>
        <v>0</v>
      </c>
      <c r="U64" s="55">
        <f>R39930362</f>
        <v>0</v>
      </c>
      <c r="V64" s="57" t="str">
        <f>R39930363</f>
        <v>x</v>
      </c>
      <c r="W64" s="56">
        <f>R39930364</f>
        <v>0</v>
      </c>
    </row>
    <row r="65" spans="1:23" ht="12.75">
      <c r="A65" s="51">
        <f>IdentICO</f>
        <v>0</v>
      </c>
      <c r="B65" s="50">
        <f>IdentNazov</f>
        <v>0</v>
      </c>
      <c r="C65" s="50">
        <f>IdentUlica</f>
        <v>0</v>
      </c>
      <c r="D65" s="50">
        <f>IdentObec</f>
        <v>0</v>
      </c>
      <c r="E65" s="52">
        <f>IdentPSC</f>
        <v>0</v>
      </c>
      <c r="F65" s="50">
        <f>IdentKontakt</f>
        <v>0</v>
      </c>
      <c r="G65" s="50">
        <f>IdentTelefon</f>
        <v>0</v>
      </c>
      <c r="H65" s="50">
        <f>IdentOkresKod</f>
        <v>0</v>
      </c>
      <c r="I65" s="53">
        <f>IdentRegCislo</f>
        <v>0</v>
      </c>
      <c r="J65" s="54" t="str">
        <f>LEFT(IdentKOD1,2)</f>
        <v>55</v>
      </c>
      <c r="K65" s="50">
        <f>IdentKOD3</f>
        <v>0</v>
      </c>
      <c r="L65" s="50">
        <f>IdentKOD5</f>
        <v>0</v>
      </c>
      <c r="M65" s="50">
        <f>IdentKOD6</f>
        <v>0</v>
      </c>
      <c r="N65" s="50">
        <f>IdentKOD7</f>
        <v>0</v>
      </c>
      <c r="O65" s="50">
        <f>LEFT(IdentKOD8,1)</f>
      </c>
      <c r="P65" s="50">
        <f>IdentKOD9</f>
        <v>0</v>
      </c>
      <c r="Q65" s="50">
        <f>IdentKOD10</f>
        <v>0</v>
      </c>
      <c r="R65" s="50">
        <v>399</v>
      </c>
      <c r="S65" s="46" t="s">
        <v>253</v>
      </c>
      <c r="T65" s="55">
        <f>R39930371</f>
        <v>0</v>
      </c>
      <c r="U65" s="55">
        <f>R39930372</f>
        <v>0</v>
      </c>
      <c r="V65" s="57" t="str">
        <f>R39930373</f>
        <v>x</v>
      </c>
      <c r="W65" s="56">
        <f>R39930374</f>
        <v>0</v>
      </c>
    </row>
    <row r="66" spans="1:23" ht="12.75">
      <c r="A66" s="51">
        <f>IdentICO</f>
        <v>0</v>
      </c>
      <c r="B66" s="50">
        <f>IdentNazov</f>
        <v>0</v>
      </c>
      <c r="C66" s="50">
        <f>IdentUlica</f>
        <v>0</v>
      </c>
      <c r="D66" s="50">
        <f>IdentObec</f>
        <v>0</v>
      </c>
      <c r="E66" s="52">
        <f>IdentPSC</f>
        <v>0</v>
      </c>
      <c r="F66" s="50">
        <f>IdentKontakt</f>
        <v>0</v>
      </c>
      <c r="G66" s="50">
        <f>IdentTelefon</f>
        <v>0</v>
      </c>
      <c r="H66" s="50">
        <f>IdentOkresKod</f>
        <v>0</v>
      </c>
      <c r="I66" s="53">
        <f>IdentRegCislo</f>
        <v>0</v>
      </c>
      <c r="J66" s="54" t="str">
        <f>LEFT(IdentKOD1,2)</f>
        <v>55</v>
      </c>
      <c r="K66" s="50">
        <f>IdentKOD3</f>
        <v>0</v>
      </c>
      <c r="L66" s="50">
        <f>IdentKOD5</f>
        <v>0</v>
      </c>
      <c r="M66" s="50">
        <f>IdentKOD6</f>
        <v>0</v>
      </c>
      <c r="N66" s="50">
        <f>IdentKOD7</f>
        <v>0</v>
      </c>
      <c r="O66" s="50">
        <f>LEFT(IdentKOD8,1)</f>
      </c>
      <c r="P66" s="50">
        <f>IdentKOD9</f>
        <v>0</v>
      </c>
      <c r="Q66" s="50">
        <f>IdentKOD10</f>
        <v>0</v>
      </c>
      <c r="R66" s="50">
        <v>399</v>
      </c>
      <c r="S66" s="46" t="s">
        <v>255</v>
      </c>
      <c r="T66" s="55">
        <f>R39930451</f>
        <v>0</v>
      </c>
      <c r="U66" s="55">
        <f>R39930452</f>
        <v>0</v>
      </c>
      <c r="V66" s="57" t="str">
        <f>R39930453</f>
        <v>x</v>
      </c>
      <c r="W66" s="56">
        <f>R39930454</f>
        <v>0</v>
      </c>
    </row>
    <row r="67" spans="1:23" ht="12.75">
      <c r="A67" s="51">
        <f>IdentICO</f>
        <v>0</v>
      </c>
      <c r="B67" s="50">
        <f>IdentNazov</f>
        <v>0</v>
      </c>
      <c r="C67" s="50">
        <f>IdentUlica</f>
        <v>0</v>
      </c>
      <c r="D67" s="50">
        <f>IdentObec</f>
        <v>0</v>
      </c>
      <c r="E67" s="52">
        <f>IdentPSC</f>
        <v>0</v>
      </c>
      <c r="F67" s="50">
        <f>IdentKontakt</f>
        <v>0</v>
      </c>
      <c r="G67" s="50">
        <f>IdentTelefon</f>
        <v>0</v>
      </c>
      <c r="H67" s="50">
        <f>IdentOkresKod</f>
        <v>0</v>
      </c>
      <c r="I67" s="53">
        <f>IdentRegCislo</f>
        <v>0</v>
      </c>
      <c r="J67" s="54" t="str">
        <f>LEFT(IdentKOD1,2)</f>
        <v>55</v>
      </c>
      <c r="K67" s="50">
        <f>IdentKOD3</f>
        <v>0</v>
      </c>
      <c r="L67" s="50">
        <f>IdentKOD5</f>
        <v>0</v>
      </c>
      <c r="M67" s="50">
        <f>IdentKOD6</f>
        <v>0</v>
      </c>
      <c r="N67" s="50">
        <f>IdentKOD7</f>
        <v>0</v>
      </c>
      <c r="O67" s="50">
        <f>LEFT(IdentKOD8,1)</f>
      </c>
      <c r="P67" s="50">
        <f>IdentKOD9</f>
        <v>0</v>
      </c>
      <c r="Q67" s="50">
        <f>IdentKOD10</f>
        <v>0</v>
      </c>
      <c r="R67" s="50">
        <v>399</v>
      </c>
      <c r="S67" s="46" t="s">
        <v>257</v>
      </c>
      <c r="T67" s="55">
        <f>R39930461</f>
        <v>0</v>
      </c>
      <c r="U67" s="55">
        <f>R39930462</f>
        <v>0</v>
      </c>
      <c r="V67" s="57" t="str">
        <f>R39930463</f>
        <v>x</v>
      </c>
      <c r="W67" s="56">
        <f>R39930464</f>
        <v>0</v>
      </c>
    </row>
    <row r="68" spans="1:23" ht="12.75">
      <c r="A68" s="51">
        <f>IdentICO</f>
        <v>0</v>
      </c>
      <c r="B68" s="50">
        <f>IdentNazov</f>
        <v>0</v>
      </c>
      <c r="C68" s="50">
        <f>IdentUlica</f>
        <v>0</v>
      </c>
      <c r="D68" s="50">
        <f>IdentObec</f>
        <v>0</v>
      </c>
      <c r="E68" s="52">
        <f>IdentPSC</f>
        <v>0</v>
      </c>
      <c r="F68" s="50">
        <f>IdentKontakt</f>
        <v>0</v>
      </c>
      <c r="G68" s="50">
        <f>IdentTelefon</f>
        <v>0</v>
      </c>
      <c r="H68" s="50">
        <f>IdentOkresKod</f>
        <v>0</v>
      </c>
      <c r="I68" s="53">
        <f>IdentRegCislo</f>
        <v>0</v>
      </c>
      <c r="J68" s="54" t="str">
        <f>LEFT(IdentKOD1,2)</f>
        <v>55</v>
      </c>
      <c r="K68" s="50">
        <f>IdentKOD3</f>
        <v>0</v>
      </c>
      <c r="L68" s="50">
        <f>IdentKOD5</f>
        <v>0</v>
      </c>
      <c r="M68" s="50">
        <f>IdentKOD6</f>
        <v>0</v>
      </c>
      <c r="N68" s="50">
        <f>IdentKOD7</f>
        <v>0</v>
      </c>
      <c r="O68" s="50">
        <f>LEFT(IdentKOD8,1)</f>
      </c>
      <c r="P68" s="50">
        <f>IdentKOD9</f>
        <v>0</v>
      </c>
      <c r="Q68" s="50">
        <f>IdentKOD10</f>
        <v>0</v>
      </c>
      <c r="R68" s="50">
        <v>399</v>
      </c>
      <c r="S68" s="46" t="s">
        <v>259</v>
      </c>
      <c r="T68" s="55">
        <f>R39930471</f>
        <v>0</v>
      </c>
      <c r="U68" s="55">
        <f>R39930472</f>
        <v>0</v>
      </c>
      <c r="V68" s="57" t="str">
        <f>R39930473</f>
        <v>x</v>
      </c>
      <c r="W68" s="56">
        <f>R39930474</f>
        <v>0</v>
      </c>
    </row>
    <row r="69" spans="1:23" ht="12.75">
      <c r="A69" s="51">
        <f>IdentICO</f>
        <v>0</v>
      </c>
      <c r="B69" s="50">
        <f>IdentNazov</f>
        <v>0</v>
      </c>
      <c r="C69" s="50">
        <f>IdentUlica</f>
        <v>0</v>
      </c>
      <c r="D69" s="50">
        <f>IdentObec</f>
        <v>0</v>
      </c>
      <c r="E69" s="52">
        <f>IdentPSC</f>
        <v>0</v>
      </c>
      <c r="F69" s="50">
        <f>IdentKontakt</f>
        <v>0</v>
      </c>
      <c r="G69" s="50">
        <f>IdentTelefon</f>
        <v>0</v>
      </c>
      <c r="H69" s="50">
        <f>IdentOkresKod</f>
        <v>0</v>
      </c>
      <c r="I69" s="53">
        <f>IdentRegCislo</f>
        <v>0</v>
      </c>
      <c r="J69" s="54" t="str">
        <f>LEFT(IdentKOD1,2)</f>
        <v>55</v>
      </c>
      <c r="K69" s="50">
        <f>IdentKOD3</f>
        <v>0</v>
      </c>
      <c r="L69" s="50">
        <f>IdentKOD5</f>
        <v>0</v>
      </c>
      <c r="M69" s="50">
        <f>IdentKOD6</f>
        <v>0</v>
      </c>
      <c r="N69" s="50">
        <f>IdentKOD7</f>
        <v>0</v>
      </c>
      <c r="O69" s="50">
        <f>LEFT(IdentKOD8,1)</f>
      </c>
      <c r="P69" s="50">
        <f>IdentKOD9</f>
        <v>0</v>
      </c>
      <c r="Q69" s="50">
        <f>IdentKOD10</f>
        <v>0</v>
      </c>
      <c r="R69" s="50">
        <v>399</v>
      </c>
      <c r="S69" s="46" t="s">
        <v>261</v>
      </c>
      <c r="T69" s="55">
        <f>R39930481</f>
        <v>0</v>
      </c>
      <c r="U69" s="55">
        <f>R39930482</f>
        <v>0</v>
      </c>
      <c r="V69" s="57" t="str">
        <f>R39930483</f>
        <v>x</v>
      </c>
      <c r="W69" s="56">
        <f>R39930484</f>
        <v>0</v>
      </c>
    </row>
    <row r="70" spans="1:23" ht="12.75">
      <c r="A70" s="51">
        <f>IdentICO</f>
        <v>0</v>
      </c>
      <c r="B70" s="50">
        <f>IdentNazov</f>
        <v>0</v>
      </c>
      <c r="C70" s="50">
        <f>IdentUlica</f>
        <v>0</v>
      </c>
      <c r="D70" s="50">
        <f>IdentObec</f>
        <v>0</v>
      </c>
      <c r="E70" s="52">
        <f>IdentPSC</f>
        <v>0</v>
      </c>
      <c r="F70" s="50">
        <f>IdentKontakt</f>
        <v>0</v>
      </c>
      <c r="G70" s="50">
        <f>IdentTelefon</f>
        <v>0</v>
      </c>
      <c r="H70" s="50">
        <f>IdentOkresKod</f>
        <v>0</v>
      </c>
      <c r="I70" s="53">
        <f>IdentRegCislo</f>
        <v>0</v>
      </c>
      <c r="J70" s="54" t="str">
        <f>LEFT(IdentKOD1,2)</f>
        <v>55</v>
      </c>
      <c r="K70" s="50">
        <f>IdentKOD3</f>
        <v>0</v>
      </c>
      <c r="L70" s="50">
        <f>IdentKOD5</f>
        <v>0</v>
      </c>
      <c r="M70" s="50">
        <f>IdentKOD6</f>
        <v>0</v>
      </c>
      <c r="N70" s="50">
        <f>IdentKOD7</f>
        <v>0</v>
      </c>
      <c r="O70" s="50">
        <f>LEFT(IdentKOD8,1)</f>
      </c>
      <c r="P70" s="50">
        <f>IdentKOD9</f>
        <v>0</v>
      </c>
      <c r="Q70" s="50">
        <f>IdentKOD10</f>
        <v>0</v>
      </c>
      <c r="R70" s="50">
        <v>399</v>
      </c>
      <c r="S70" s="46" t="s">
        <v>263</v>
      </c>
      <c r="T70" s="55">
        <f>R39930511</f>
        <v>0</v>
      </c>
      <c r="U70" s="55">
        <f>R39930512</f>
        <v>0</v>
      </c>
      <c r="V70" s="57" t="str">
        <f>R39930513</f>
        <v>x</v>
      </c>
      <c r="W70" s="56">
        <f>R39930514</f>
        <v>0</v>
      </c>
    </row>
    <row r="71" spans="1:23" ht="12.75">
      <c r="A71" s="51">
        <f>IdentICO</f>
        <v>0</v>
      </c>
      <c r="B71" s="50">
        <f>IdentNazov</f>
        <v>0</v>
      </c>
      <c r="C71" s="50">
        <f>IdentUlica</f>
        <v>0</v>
      </c>
      <c r="D71" s="50">
        <f>IdentObec</f>
        <v>0</v>
      </c>
      <c r="E71" s="52">
        <f>IdentPSC</f>
        <v>0</v>
      </c>
      <c r="F71" s="50">
        <f>IdentKontakt</f>
        <v>0</v>
      </c>
      <c r="G71" s="50">
        <f>IdentTelefon</f>
        <v>0</v>
      </c>
      <c r="H71" s="50">
        <f>IdentOkresKod</f>
        <v>0</v>
      </c>
      <c r="I71" s="53">
        <f>IdentRegCislo</f>
        <v>0</v>
      </c>
      <c r="J71" s="54" t="str">
        <f>LEFT(IdentKOD1,2)</f>
        <v>55</v>
      </c>
      <c r="K71" s="50">
        <f>IdentKOD3</f>
        <v>0</v>
      </c>
      <c r="L71" s="50">
        <f>IdentKOD5</f>
        <v>0</v>
      </c>
      <c r="M71" s="50">
        <f>IdentKOD6</f>
        <v>0</v>
      </c>
      <c r="N71" s="50">
        <f>IdentKOD7</f>
        <v>0</v>
      </c>
      <c r="O71" s="50">
        <f>LEFT(IdentKOD8,1)</f>
      </c>
      <c r="P71" s="50">
        <f>IdentKOD9</f>
        <v>0</v>
      </c>
      <c r="Q71" s="50">
        <f>IdentKOD10</f>
        <v>0</v>
      </c>
      <c r="R71" s="50">
        <v>399</v>
      </c>
      <c r="S71" s="46" t="s">
        <v>265</v>
      </c>
      <c r="T71" s="55">
        <f>R39930521</f>
        <v>0</v>
      </c>
      <c r="U71" s="55">
        <f>R39930522</f>
        <v>0</v>
      </c>
      <c r="V71" s="57" t="str">
        <f>R39930523</f>
        <v>x</v>
      </c>
      <c r="W71" s="56">
        <f>R39930524</f>
        <v>0</v>
      </c>
    </row>
    <row r="72" spans="1:23" ht="12.75">
      <c r="A72" s="51">
        <f>IdentICO</f>
        <v>0</v>
      </c>
      <c r="B72" s="50">
        <f>IdentNazov</f>
        <v>0</v>
      </c>
      <c r="C72" s="50">
        <f>IdentUlica</f>
        <v>0</v>
      </c>
      <c r="D72" s="50">
        <f>IdentObec</f>
        <v>0</v>
      </c>
      <c r="E72" s="52">
        <f>IdentPSC</f>
        <v>0</v>
      </c>
      <c r="F72" s="50">
        <f>IdentKontakt</f>
        <v>0</v>
      </c>
      <c r="G72" s="50">
        <f>IdentTelefon</f>
        <v>0</v>
      </c>
      <c r="H72" s="50">
        <f>IdentOkresKod</f>
        <v>0</v>
      </c>
      <c r="I72" s="53">
        <f>IdentRegCislo</f>
        <v>0</v>
      </c>
      <c r="J72" s="54" t="str">
        <f>LEFT(IdentKOD1,2)</f>
        <v>55</v>
      </c>
      <c r="K72" s="50">
        <f>IdentKOD3</f>
        <v>0</v>
      </c>
      <c r="L72" s="50">
        <f>IdentKOD5</f>
        <v>0</v>
      </c>
      <c r="M72" s="50">
        <f>IdentKOD6</f>
        <v>0</v>
      </c>
      <c r="N72" s="50">
        <f>IdentKOD7</f>
        <v>0</v>
      </c>
      <c r="O72" s="50">
        <f>LEFT(IdentKOD8,1)</f>
      </c>
      <c r="P72" s="50">
        <f>IdentKOD9</f>
        <v>0</v>
      </c>
      <c r="Q72" s="50">
        <f>IdentKOD10</f>
        <v>0</v>
      </c>
      <c r="R72" s="50">
        <v>399</v>
      </c>
      <c r="S72" s="46" t="s">
        <v>267</v>
      </c>
      <c r="T72" s="55">
        <f>R39930531</f>
        <v>0</v>
      </c>
      <c r="U72" s="55">
        <f>R39930532</f>
        <v>0</v>
      </c>
      <c r="V72" s="57" t="str">
        <f>R39930533</f>
        <v>x</v>
      </c>
      <c r="W72" s="56">
        <f>R39930534</f>
        <v>0</v>
      </c>
    </row>
    <row r="73" spans="1:23" ht="12.75">
      <c r="A73" s="51">
        <f>IdentICO</f>
        <v>0</v>
      </c>
      <c r="B73" s="50">
        <f>IdentNazov</f>
        <v>0</v>
      </c>
      <c r="C73" s="50">
        <f>IdentUlica</f>
        <v>0</v>
      </c>
      <c r="D73" s="50">
        <f>IdentObec</f>
        <v>0</v>
      </c>
      <c r="E73" s="52">
        <f>IdentPSC</f>
        <v>0</v>
      </c>
      <c r="F73" s="50">
        <f>IdentKontakt</f>
        <v>0</v>
      </c>
      <c r="G73" s="50">
        <f>IdentTelefon</f>
        <v>0</v>
      </c>
      <c r="H73" s="50">
        <f>IdentOkresKod</f>
        <v>0</v>
      </c>
      <c r="I73" s="53">
        <f>IdentRegCislo</f>
        <v>0</v>
      </c>
      <c r="J73" s="54" t="str">
        <f>LEFT(IdentKOD1,2)</f>
        <v>55</v>
      </c>
      <c r="K73" s="50">
        <f>IdentKOD3</f>
        <v>0</v>
      </c>
      <c r="L73" s="50">
        <f>IdentKOD5</f>
        <v>0</v>
      </c>
      <c r="M73" s="50">
        <f>IdentKOD6</f>
        <v>0</v>
      </c>
      <c r="N73" s="50">
        <f>IdentKOD7</f>
        <v>0</v>
      </c>
      <c r="O73" s="50">
        <f>LEFT(IdentKOD8,1)</f>
      </c>
      <c r="P73" s="50">
        <f>IdentKOD9</f>
        <v>0</v>
      </c>
      <c r="Q73" s="50">
        <f>IdentKOD10</f>
        <v>0</v>
      </c>
      <c r="R73" s="50">
        <v>399</v>
      </c>
      <c r="S73" s="46" t="s">
        <v>268</v>
      </c>
      <c r="T73" s="55">
        <f>R39930541</f>
        <v>0</v>
      </c>
      <c r="U73" s="55">
        <f>R39930542</f>
        <v>0</v>
      </c>
      <c r="V73" s="57" t="str">
        <f>R39930543</f>
        <v>x</v>
      </c>
      <c r="W73" s="56">
        <f>R39930544</f>
        <v>0</v>
      </c>
    </row>
    <row r="74" spans="1:23" ht="12.75">
      <c r="A74" s="51">
        <f>IdentICO</f>
        <v>0</v>
      </c>
      <c r="B74" s="50">
        <f>IdentNazov</f>
        <v>0</v>
      </c>
      <c r="C74" s="50">
        <f>IdentUlica</f>
        <v>0</v>
      </c>
      <c r="D74" s="50">
        <f>IdentObec</f>
        <v>0</v>
      </c>
      <c r="E74" s="52">
        <f>IdentPSC</f>
        <v>0</v>
      </c>
      <c r="F74" s="50">
        <f>IdentKontakt</f>
        <v>0</v>
      </c>
      <c r="G74" s="50">
        <f>IdentTelefon</f>
        <v>0</v>
      </c>
      <c r="H74" s="50">
        <f>IdentOkresKod</f>
        <v>0</v>
      </c>
      <c r="I74" s="53">
        <f>IdentRegCislo</f>
        <v>0</v>
      </c>
      <c r="J74" s="54" t="str">
        <f>LEFT(IdentKOD1,2)</f>
        <v>55</v>
      </c>
      <c r="K74" s="50">
        <f>IdentKOD3</f>
        <v>0</v>
      </c>
      <c r="L74" s="50">
        <f>IdentKOD5</f>
        <v>0</v>
      </c>
      <c r="M74" s="50">
        <f>IdentKOD6</f>
        <v>0</v>
      </c>
      <c r="N74" s="50">
        <f>IdentKOD7</f>
        <v>0</v>
      </c>
      <c r="O74" s="50">
        <f>LEFT(IdentKOD8,1)</f>
      </c>
      <c r="P74" s="50">
        <f>IdentKOD9</f>
        <v>0</v>
      </c>
      <c r="Q74" s="50">
        <f>IdentKOD10</f>
        <v>0</v>
      </c>
      <c r="R74" s="50">
        <v>399</v>
      </c>
      <c r="S74" s="46" t="s">
        <v>270</v>
      </c>
      <c r="T74" s="55">
        <f>R39930551</f>
        <v>0</v>
      </c>
      <c r="U74" s="55">
        <f>R39930552</f>
        <v>0</v>
      </c>
      <c r="V74" s="57" t="str">
        <f>R39930553</f>
        <v>x</v>
      </c>
      <c r="W74" s="56">
        <f>R39930554</f>
        <v>0</v>
      </c>
    </row>
    <row r="75" spans="1:23" ht="12.75">
      <c r="A75" s="51">
        <f>IdentICO</f>
        <v>0</v>
      </c>
      <c r="B75" s="50">
        <f>IdentNazov</f>
        <v>0</v>
      </c>
      <c r="C75" s="50">
        <f>IdentUlica</f>
        <v>0</v>
      </c>
      <c r="D75" s="50">
        <f>IdentObec</f>
        <v>0</v>
      </c>
      <c r="E75" s="52">
        <f>IdentPSC</f>
        <v>0</v>
      </c>
      <c r="F75" s="50">
        <f>IdentKontakt</f>
        <v>0</v>
      </c>
      <c r="G75" s="50">
        <f>IdentTelefon</f>
        <v>0</v>
      </c>
      <c r="H75" s="50">
        <f>IdentOkresKod</f>
        <v>0</v>
      </c>
      <c r="I75" s="53">
        <f>IdentRegCislo</f>
        <v>0</v>
      </c>
      <c r="J75" s="54" t="str">
        <f>LEFT(IdentKOD1,2)</f>
        <v>55</v>
      </c>
      <c r="K75" s="50">
        <f>IdentKOD3</f>
        <v>0</v>
      </c>
      <c r="L75" s="50">
        <f>IdentKOD5</f>
        <v>0</v>
      </c>
      <c r="M75" s="50">
        <f>IdentKOD6</f>
        <v>0</v>
      </c>
      <c r="N75" s="50">
        <f>IdentKOD7</f>
        <v>0</v>
      </c>
      <c r="O75" s="50">
        <f>LEFT(IdentKOD8,1)</f>
      </c>
      <c r="P75" s="50">
        <f>IdentKOD9</f>
        <v>0</v>
      </c>
      <c r="Q75" s="50">
        <f>IdentKOD10</f>
        <v>0</v>
      </c>
      <c r="R75" s="50">
        <v>399</v>
      </c>
      <c r="S75" s="46" t="s">
        <v>271</v>
      </c>
      <c r="T75" s="55">
        <f>R39930561</f>
        <v>0</v>
      </c>
      <c r="U75" s="55">
        <f>R39930562</f>
        <v>0</v>
      </c>
      <c r="V75" s="57" t="str">
        <f>R39930563</f>
        <v>x</v>
      </c>
      <c r="W75" s="56">
        <f>R39930564</f>
        <v>0</v>
      </c>
    </row>
    <row r="76" spans="1:23" ht="12.75">
      <c r="A76" s="51">
        <f>IdentICO</f>
        <v>0</v>
      </c>
      <c r="B76" s="50">
        <f>IdentNazov</f>
        <v>0</v>
      </c>
      <c r="C76" s="50">
        <f>IdentUlica</f>
        <v>0</v>
      </c>
      <c r="D76" s="50">
        <f>IdentObec</f>
        <v>0</v>
      </c>
      <c r="E76" s="52">
        <f>IdentPSC</f>
        <v>0</v>
      </c>
      <c r="F76" s="50">
        <f>IdentKontakt</f>
        <v>0</v>
      </c>
      <c r="G76" s="50">
        <f>IdentTelefon</f>
        <v>0</v>
      </c>
      <c r="H76" s="50">
        <f>IdentOkresKod</f>
        <v>0</v>
      </c>
      <c r="I76" s="53">
        <f>IdentRegCislo</f>
        <v>0</v>
      </c>
      <c r="J76" s="54" t="str">
        <f>LEFT(IdentKOD1,2)</f>
        <v>55</v>
      </c>
      <c r="K76" s="50">
        <f>IdentKOD3</f>
        <v>0</v>
      </c>
      <c r="L76" s="50">
        <f>IdentKOD5</f>
        <v>0</v>
      </c>
      <c r="M76" s="50">
        <f>IdentKOD6</f>
        <v>0</v>
      </c>
      <c r="N76" s="50">
        <f>IdentKOD7</f>
        <v>0</v>
      </c>
      <c r="O76" s="50">
        <f>LEFT(IdentKOD8,1)</f>
      </c>
      <c r="P76" s="50">
        <f>IdentKOD9</f>
        <v>0</v>
      </c>
      <c r="Q76" s="50">
        <f>IdentKOD10</f>
        <v>0</v>
      </c>
      <c r="R76" s="50">
        <v>399</v>
      </c>
      <c r="S76" s="46" t="s">
        <v>273</v>
      </c>
      <c r="T76" s="55">
        <f>R39930571</f>
        <v>0</v>
      </c>
      <c r="U76" s="55">
        <f>R39930572</f>
        <v>0</v>
      </c>
      <c r="V76" s="57" t="str">
        <f>R39930573</f>
        <v>x</v>
      </c>
      <c r="W76" s="56">
        <f>R39930574</f>
        <v>0</v>
      </c>
    </row>
    <row r="77" spans="1:23" ht="12.75">
      <c r="A77" s="51">
        <f>IdentICO</f>
        <v>0</v>
      </c>
      <c r="B77" s="50">
        <f>IdentNazov</f>
        <v>0</v>
      </c>
      <c r="C77" s="50">
        <f>IdentUlica</f>
        <v>0</v>
      </c>
      <c r="D77" s="50">
        <f>IdentObec</f>
        <v>0</v>
      </c>
      <c r="E77" s="52">
        <f>IdentPSC</f>
        <v>0</v>
      </c>
      <c r="F77" s="50">
        <f>IdentKontakt</f>
        <v>0</v>
      </c>
      <c r="G77" s="50">
        <f>IdentTelefon</f>
        <v>0</v>
      </c>
      <c r="H77" s="50">
        <f>IdentOkresKod</f>
        <v>0</v>
      </c>
      <c r="I77" s="53">
        <f>IdentRegCislo</f>
        <v>0</v>
      </c>
      <c r="J77" s="54" t="str">
        <f>LEFT(IdentKOD1,2)</f>
        <v>55</v>
      </c>
      <c r="K77" s="50">
        <f>IdentKOD3</f>
        <v>0</v>
      </c>
      <c r="L77" s="50">
        <f>IdentKOD5</f>
        <v>0</v>
      </c>
      <c r="M77" s="50">
        <f>IdentKOD6</f>
        <v>0</v>
      </c>
      <c r="N77" s="50">
        <f>IdentKOD7</f>
        <v>0</v>
      </c>
      <c r="O77" s="50">
        <f>LEFT(IdentKOD8,1)</f>
      </c>
      <c r="P77" s="50">
        <f>IdentKOD9</f>
        <v>0</v>
      </c>
      <c r="Q77" s="50">
        <f>IdentKOD10</f>
        <v>0</v>
      </c>
      <c r="R77" s="50">
        <v>399</v>
      </c>
      <c r="S77" s="46" t="s">
        <v>274</v>
      </c>
      <c r="T77" s="55">
        <f>R39930581</f>
        <v>0</v>
      </c>
      <c r="U77" s="55">
        <f>R39930582</f>
        <v>0</v>
      </c>
      <c r="V77" s="57" t="str">
        <f>R39930583</f>
        <v>x</v>
      </c>
      <c r="W77" s="56">
        <f>R39930584</f>
        <v>0</v>
      </c>
    </row>
    <row r="78" spans="1:23" ht="12.75">
      <c r="A78" s="51">
        <f>IdentICO</f>
        <v>0</v>
      </c>
      <c r="B78" s="50">
        <f>IdentNazov</f>
        <v>0</v>
      </c>
      <c r="C78" s="50">
        <f>IdentUlica</f>
        <v>0</v>
      </c>
      <c r="D78" s="50">
        <f>IdentObec</f>
        <v>0</v>
      </c>
      <c r="E78" s="52">
        <f>IdentPSC</f>
        <v>0</v>
      </c>
      <c r="F78" s="50">
        <f>IdentKontakt</f>
        <v>0</v>
      </c>
      <c r="G78" s="50">
        <f>IdentTelefon</f>
        <v>0</v>
      </c>
      <c r="H78" s="50">
        <f>IdentOkresKod</f>
        <v>0</v>
      </c>
      <c r="I78" s="53">
        <f>IdentRegCislo</f>
        <v>0</v>
      </c>
      <c r="J78" s="54" t="str">
        <f>LEFT(IdentKOD1,2)</f>
        <v>55</v>
      </c>
      <c r="K78" s="50">
        <f>IdentKOD3</f>
        <v>0</v>
      </c>
      <c r="L78" s="50">
        <f>IdentKOD5</f>
        <v>0</v>
      </c>
      <c r="M78" s="50">
        <f>IdentKOD6</f>
        <v>0</v>
      </c>
      <c r="N78" s="50">
        <f>IdentKOD7</f>
        <v>0</v>
      </c>
      <c r="O78" s="50">
        <f>LEFT(IdentKOD8,1)</f>
      </c>
      <c r="P78" s="50">
        <f>IdentKOD9</f>
        <v>0</v>
      </c>
      <c r="Q78" s="50">
        <f>IdentKOD10</f>
        <v>0</v>
      </c>
      <c r="R78" s="50">
        <v>399</v>
      </c>
      <c r="S78" s="46" t="s">
        <v>276</v>
      </c>
      <c r="T78" s="55">
        <f>R39930591</f>
        <v>0</v>
      </c>
      <c r="U78" s="55">
        <f>R39930592</f>
        <v>0</v>
      </c>
      <c r="V78" s="57" t="str">
        <f>R39930593</f>
        <v>x</v>
      </c>
      <c r="W78" s="56">
        <f>R39930594</f>
        <v>0</v>
      </c>
    </row>
    <row r="79" spans="1:23" ht="12.75">
      <c r="A79" s="51">
        <f>IdentICO</f>
        <v>0</v>
      </c>
      <c r="B79" s="50">
        <f>IdentNazov</f>
        <v>0</v>
      </c>
      <c r="C79" s="50">
        <f>IdentUlica</f>
        <v>0</v>
      </c>
      <c r="D79" s="50">
        <f>IdentObec</f>
        <v>0</v>
      </c>
      <c r="E79" s="52">
        <f>IdentPSC</f>
        <v>0</v>
      </c>
      <c r="F79" s="50">
        <f>IdentKontakt</f>
        <v>0</v>
      </c>
      <c r="G79" s="50">
        <f>IdentTelefon</f>
        <v>0</v>
      </c>
      <c r="H79" s="50">
        <f>IdentOkresKod</f>
        <v>0</v>
      </c>
      <c r="I79" s="53">
        <f>IdentRegCislo</f>
        <v>0</v>
      </c>
      <c r="J79" s="54" t="str">
        <f>LEFT(IdentKOD1,2)</f>
        <v>55</v>
      </c>
      <c r="K79" s="50">
        <f>IdentKOD3</f>
        <v>0</v>
      </c>
      <c r="L79" s="50">
        <f>IdentKOD5</f>
        <v>0</v>
      </c>
      <c r="M79" s="50">
        <f>IdentKOD6</f>
        <v>0</v>
      </c>
      <c r="N79" s="50">
        <f>IdentKOD7</f>
        <v>0</v>
      </c>
      <c r="O79" s="50">
        <f>LEFT(IdentKOD8,1)</f>
      </c>
      <c r="P79" s="50">
        <f>IdentKOD9</f>
        <v>0</v>
      </c>
      <c r="Q79" s="50">
        <f>IdentKOD10</f>
        <v>0</v>
      </c>
      <c r="R79" s="50">
        <v>399</v>
      </c>
      <c r="S79" s="46" t="s">
        <v>277</v>
      </c>
      <c r="T79" s="55">
        <f>R39930601</f>
        <v>0</v>
      </c>
      <c r="U79" s="55">
        <f>R39930602</f>
        <v>0</v>
      </c>
      <c r="V79" s="57" t="str">
        <f>R39930603</f>
        <v>x</v>
      </c>
      <c r="W79" s="56">
        <f>R39930604</f>
        <v>0</v>
      </c>
    </row>
    <row r="80" spans="1:23" ht="12.75">
      <c r="A80" s="51">
        <f>IdentICO</f>
        <v>0</v>
      </c>
      <c r="B80" s="50">
        <f>IdentNazov</f>
        <v>0</v>
      </c>
      <c r="C80" s="50">
        <f>IdentUlica</f>
        <v>0</v>
      </c>
      <c r="D80" s="50">
        <f>IdentObec</f>
        <v>0</v>
      </c>
      <c r="E80" s="52">
        <f>IdentPSC</f>
        <v>0</v>
      </c>
      <c r="F80" s="50">
        <f>IdentKontakt</f>
        <v>0</v>
      </c>
      <c r="G80" s="50">
        <f>IdentTelefon</f>
        <v>0</v>
      </c>
      <c r="H80" s="50">
        <f>IdentOkresKod</f>
        <v>0</v>
      </c>
      <c r="I80" s="53">
        <f>IdentRegCislo</f>
        <v>0</v>
      </c>
      <c r="J80" s="54" t="str">
        <f>LEFT(IdentKOD1,2)</f>
        <v>55</v>
      </c>
      <c r="K80" s="50">
        <f>IdentKOD3</f>
        <v>0</v>
      </c>
      <c r="L80" s="50">
        <f>IdentKOD5</f>
        <v>0</v>
      </c>
      <c r="M80" s="50">
        <f>IdentKOD6</f>
        <v>0</v>
      </c>
      <c r="N80" s="50">
        <f>IdentKOD7</f>
        <v>0</v>
      </c>
      <c r="O80" s="50">
        <f>LEFT(IdentKOD8,1)</f>
      </c>
      <c r="P80" s="50">
        <f>IdentKOD9</f>
        <v>0</v>
      </c>
      <c r="Q80" s="50">
        <f>IdentKOD10</f>
        <v>0</v>
      </c>
      <c r="R80" s="50">
        <v>399</v>
      </c>
      <c r="S80" s="46" t="s">
        <v>279</v>
      </c>
      <c r="T80" s="55">
        <f>R39930611</f>
        <v>0</v>
      </c>
      <c r="U80" s="55">
        <f>R39930612</f>
        <v>0</v>
      </c>
      <c r="V80" s="57" t="str">
        <f>R39930613</f>
        <v>x</v>
      </c>
      <c r="W80" s="56">
        <f>R39930614</f>
        <v>0</v>
      </c>
    </row>
    <row r="81" spans="1:23" ht="12.75">
      <c r="A81" s="51">
        <f>IdentICO</f>
        <v>0</v>
      </c>
      <c r="B81" s="50">
        <f>IdentNazov</f>
        <v>0</v>
      </c>
      <c r="C81" s="50">
        <f>IdentUlica</f>
        <v>0</v>
      </c>
      <c r="D81" s="50">
        <f>IdentObec</f>
        <v>0</v>
      </c>
      <c r="E81" s="52">
        <f>IdentPSC</f>
        <v>0</v>
      </c>
      <c r="F81" s="50">
        <f>IdentKontakt</f>
        <v>0</v>
      </c>
      <c r="G81" s="50">
        <f>IdentTelefon</f>
        <v>0</v>
      </c>
      <c r="H81" s="50">
        <f>IdentOkresKod</f>
        <v>0</v>
      </c>
      <c r="I81" s="53">
        <f>IdentRegCislo</f>
        <v>0</v>
      </c>
      <c r="J81" s="54" t="str">
        <f>LEFT(IdentKOD1,2)</f>
        <v>55</v>
      </c>
      <c r="K81" s="50">
        <f>IdentKOD3</f>
        <v>0</v>
      </c>
      <c r="L81" s="50">
        <f>IdentKOD5</f>
        <v>0</v>
      </c>
      <c r="M81" s="50">
        <f>IdentKOD6</f>
        <v>0</v>
      </c>
      <c r="N81" s="50">
        <f>IdentKOD7</f>
        <v>0</v>
      </c>
      <c r="O81" s="50">
        <f>LEFT(IdentKOD8,1)</f>
      </c>
      <c r="P81" s="50">
        <f>IdentKOD9</f>
        <v>0</v>
      </c>
      <c r="Q81" s="50">
        <f>IdentKOD10</f>
        <v>0</v>
      </c>
      <c r="R81" s="50">
        <v>399</v>
      </c>
      <c r="S81" s="46" t="s">
        <v>280</v>
      </c>
      <c r="T81" s="55">
        <f>R39930621</f>
        <v>0</v>
      </c>
      <c r="U81" s="55">
        <f>R39930622</f>
        <v>0</v>
      </c>
      <c r="V81" s="57" t="str">
        <f>R39930623</f>
        <v>x</v>
      </c>
      <c r="W81" s="56">
        <f>R39930624</f>
        <v>0</v>
      </c>
    </row>
    <row r="82" spans="1:23" ht="12.75">
      <c r="A82" s="51">
        <f>IdentICO</f>
        <v>0</v>
      </c>
      <c r="B82" s="50">
        <f>IdentNazov</f>
        <v>0</v>
      </c>
      <c r="C82" s="50">
        <f>IdentUlica</f>
        <v>0</v>
      </c>
      <c r="D82" s="50">
        <f>IdentObec</f>
        <v>0</v>
      </c>
      <c r="E82" s="52">
        <f>IdentPSC</f>
        <v>0</v>
      </c>
      <c r="F82" s="50">
        <f>IdentKontakt</f>
        <v>0</v>
      </c>
      <c r="G82" s="50">
        <f>IdentTelefon</f>
        <v>0</v>
      </c>
      <c r="H82" s="50">
        <f>IdentOkresKod</f>
        <v>0</v>
      </c>
      <c r="I82" s="53">
        <f>IdentRegCislo</f>
        <v>0</v>
      </c>
      <c r="J82" s="54" t="str">
        <f>LEFT(IdentKOD1,2)</f>
        <v>55</v>
      </c>
      <c r="K82" s="50">
        <f>IdentKOD3</f>
        <v>0</v>
      </c>
      <c r="L82" s="50">
        <f>IdentKOD5</f>
        <v>0</v>
      </c>
      <c r="M82" s="50">
        <f>IdentKOD6</f>
        <v>0</v>
      </c>
      <c r="N82" s="50">
        <f>IdentKOD7</f>
        <v>0</v>
      </c>
      <c r="O82" s="50">
        <f>LEFT(IdentKOD8,1)</f>
      </c>
      <c r="P82" s="50">
        <f>IdentKOD9</f>
        <v>0</v>
      </c>
      <c r="Q82" s="50">
        <f>IdentKOD10</f>
        <v>0</v>
      </c>
      <c r="R82" s="50">
        <v>399</v>
      </c>
      <c r="S82" s="46" t="s">
        <v>282</v>
      </c>
      <c r="T82" s="55">
        <f>R39931001</f>
        <v>0</v>
      </c>
      <c r="U82" s="55">
        <f>R39931002</f>
        <v>0</v>
      </c>
      <c r="V82" s="57" t="str">
        <f>R39931003</f>
        <v>x</v>
      </c>
      <c r="W82" s="56">
        <f>R39931004</f>
        <v>0</v>
      </c>
    </row>
    <row r="83" spans="1:23" ht="12.75">
      <c r="A83" s="51">
        <f>IdentICO</f>
        <v>0</v>
      </c>
      <c r="B83" s="50">
        <f>IdentNazov</f>
        <v>0</v>
      </c>
      <c r="C83" s="50">
        <f>IdentUlica</f>
        <v>0</v>
      </c>
      <c r="D83" s="50">
        <f>IdentObec</f>
        <v>0</v>
      </c>
      <c r="E83" s="52">
        <f>IdentPSC</f>
        <v>0</v>
      </c>
      <c r="F83" s="50">
        <f>IdentKontakt</f>
        <v>0</v>
      </c>
      <c r="G83" s="50">
        <f>IdentTelefon</f>
        <v>0</v>
      </c>
      <c r="H83" s="50">
        <f>IdentOkresKod</f>
        <v>0</v>
      </c>
      <c r="I83" s="53">
        <f>IdentRegCislo</f>
        <v>0</v>
      </c>
      <c r="J83" s="54" t="str">
        <f>LEFT(IdentKOD1,2)</f>
        <v>55</v>
      </c>
      <c r="K83" s="50">
        <f>IdentKOD3</f>
        <v>0</v>
      </c>
      <c r="L83" s="50">
        <f>IdentKOD5</f>
        <v>0</v>
      </c>
      <c r="M83" s="50">
        <f>IdentKOD6</f>
        <v>0</v>
      </c>
      <c r="N83" s="50">
        <f>IdentKOD7</f>
        <v>0</v>
      </c>
      <c r="O83" s="50">
        <f>LEFT(IdentKOD8,1)</f>
      </c>
      <c r="P83" s="50">
        <f>IdentKOD9</f>
        <v>0</v>
      </c>
      <c r="Q83" s="50">
        <f>IdentKOD10</f>
        <v>0</v>
      </c>
      <c r="R83" s="50">
        <v>399</v>
      </c>
      <c r="S83" s="46" t="s">
        <v>284</v>
      </c>
      <c r="T83" s="55">
        <f>R39931051</f>
        <v>0</v>
      </c>
      <c r="U83" s="55">
        <f>R39931052</f>
        <v>0</v>
      </c>
      <c r="V83" s="57" t="str">
        <f>R39931053</f>
        <v>x</v>
      </c>
      <c r="W83" s="56">
        <f>R39931054</f>
        <v>0</v>
      </c>
    </row>
    <row r="84" spans="1:23" ht="12.75">
      <c r="A84" s="51">
        <f>IdentICO</f>
        <v>0</v>
      </c>
      <c r="B84" s="50">
        <f>IdentNazov</f>
        <v>0</v>
      </c>
      <c r="C84" s="50">
        <f>IdentUlica</f>
        <v>0</v>
      </c>
      <c r="D84" s="50">
        <f>IdentObec</f>
        <v>0</v>
      </c>
      <c r="E84" s="52">
        <f>IdentPSC</f>
        <v>0</v>
      </c>
      <c r="F84" s="50">
        <f>IdentKontakt</f>
        <v>0</v>
      </c>
      <c r="G84" s="50">
        <f>IdentTelefon</f>
        <v>0</v>
      </c>
      <c r="H84" s="50">
        <f>IdentOkresKod</f>
        <v>0</v>
      </c>
      <c r="I84" s="53">
        <f>IdentRegCislo</f>
        <v>0</v>
      </c>
      <c r="J84" s="54" t="str">
        <f>LEFT(IdentKOD1,2)</f>
        <v>55</v>
      </c>
      <c r="K84" s="50">
        <f>IdentKOD3</f>
        <v>0</v>
      </c>
      <c r="L84" s="50">
        <f>IdentKOD5</f>
        <v>0</v>
      </c>
      <c r="M84" s="50">
        <f>IdentKOD6</f>
        <v>0</v>
      </c>
      <c r="N84" s="50">
        <f>IdentKOD7</f>
        <v>0</v>
      </c>
      <c r="O84" s="50">
        <f>LEFT(IdentKOD8,1)</f>
      </c>
      <c r="P84" s="50">
        <f>IdentKOD9</f>
        <v>0</v>
      </c>
      <c r="Q84" s="50">
        <f>IdentKOD10</f>
        <v>0</v>
      </c>
      <c r="R84" s="50">
        <v>399</v>
      </c>
      <c r="S84" s="46" t="s">
        <v>286</v>
      </c>
      <c r="T84" s="55">
        <f>R39931101</f>
        <v>0</v>
      </c>
      <c r="U84" s="55">
        <f>R39931102</f>
        <v>0</v>
      </c>
      <c r="V84" s="57" t="str">
        <f>R39931103</f>
        <v>x</v>
      </c>
      <c r="W84" s="56">
        <f>R39931104</f>
        <v>0</v>
      </c>
    </row>
    <row r="85" spans="1:23" ht="12.75">
      <c r="A85" s="51">
        <f>IdentICO</f>
        <v>0</v>
      </c>
      <c r="B85" s="50">
        <f>IdentNazov</f>
        <v>0</v>
      </c>
      <c r="C85" s="50">
        <f>IdentUlica</f>
        <v>0</v>
      </c>
      <c r="D85" s="50">
        <f>IdentObec</f>
        <v>0</v>
      </c>
      <c r="E85" s="52">
        <f>IdentPSC</f>
        <v>0</v>
      </c>
      <c r="F85" s="50">
        <f>IdentKontakt</f>
        <v>0</v>
      </c>
      <c r="G85" s="50">
        <f>IdentTelefon</f>
        <v>0</v>
      </c>
      <c r="H85" s="50">
        <f>IdentOkresKod</f>
        <v>0</v>
      </c>
      <c r="I85" s="53">
        <f>IdentRegCislo</f>
        <v>0</v>
      </c>
      <c r="J85" s="54" t="str">
        <f>LEFT(IdentKOD1,2)</f>
        <v>55</v>
      </c>
      <c r="K85" s="50">
        <f>IdentKOD3</f>
        <v>0</v>
      </c>
      <c r="L85" s="50">
        <f>IdentKOD5</f>
        <v>0</v>
      </c>
      <c r="M85" s="50">
        <f>IdentKOD6</f>
        <v>0</v>
      </c>
      <c r="N85" s="50">
        <f>IdentKOD7</f>
        <v>0</v>
      </c>
      <c r="O85" s="50">
        <f>LEFT(IdentKOD8,1)</f>
      </c>
      <c r="P85" s="50">
        <f>IdentKOD9</f>
        <v>0</v>
      </c>
      <c r="Q85" s="50">
        <f>IdentKOD10</f>
        <v>0</v>
      </c>
      <c r="R85" s="50">
        <v>399</v>
      </c>
      <c r="S85" s="46" t="s">
        <v>288</v>
      </c>
      <c r="T85" s="55">
        <f>R39931151</f>
        <v>0</v>
      </c>
      <c r="U85" s="55">
        <f>R39931152</f>
        <v>0</v>
      </c>
      <c r="V85" s="57" t="str">
        <f>R39931153</f>
        <v>x</v>
      </c>
      <c r="W85" s="56">
        <f>R39931154</f>
        <v>0</v>
      </c>
    </row>
    <row r="86" spans="1:23" ht="12.75">
      <c r="A86" s="51">
        <f>IdentICO</f>
        <v>0</v>
      </c>
      <c r="B86" s="50">
        <f>IdentNazov</f>
        <v>0</v>
      </c>
      <c r="C86" s="50">
        <f>IdentUlica</f>
        <v>0</v>
      </c>
      <c r="D86" s="50">
        <f>IdentObec</f>
        <v>0</v>
      </c>
      <c r="E86" s="52">
        <f>IdentPSC</f>
        <v>0</v>
      </c>
      <c r="F86" s="50">
        <f>IdentKontakt</f>
        <v>0</v>
      </c>
      <c r="G86" s="50">
        <f>IdentTelefon</f>
        <v>0</v>
      </c>
      <c r="H86" s="50">
        <f>IdentOkresKod</f>
        <v>0</v>
      </c>
      <c r="I86" s="53">
        <f>IdentRegCislo</f>
        <v>0</v>
      </c>
      <c r="J86" s="54" t="str">
        <f>LEFT(IdentKOD1,2)</f>
        <v>55</v>
      </c>
      <c r="K86" s="50">
        <f>IdentKOD3</f>
        <v>0</v>
      </c>
      <c r="L86" s="50">
        <f>IdentKOD5</f>
        <v>0</v>
      </c>
      <c r="M86" s="50">
        <f>IdentKOD6</f>
        <v>0</v>
      </c>
      <c r="N86" s="50">
        <f>IdentKOD7</f>
        <v>0</v>
      </c>
      <c r="O86" s="50">
        <f>LEFT(IdentKOD8,1)</f>
      </c>
      <c r="P86" s="50">
        <f>IdentKOD9</f>
        <v>0</v>
      </c>
      <c r="Q86" s="50">
        <f>IdentKOD10</f>
        <v>0</v>
      </c>
      <c r="R86" s="50">
        <v>399</v>
      </c>
      <c r="S86" s="46" t="s">
        <v>289</v>
      </c>
      <c r="T86" s="55">
        <f>R39931201</f>
        <v>0</v>
      </c>
      <c r="U86" s="55">
        <f>R39931202</f>
        <v>0</v>
      </c>
      <c r="V86" s="57" t="str">
        <f>R39931203</f>
        <v>x</v>
      </c>
      <c r="W86" s="56">
        <f>R39931204</f>
        <v>0</v>
      </c>
    </row>
    <row r="87" spans="1:23" ht="12.75">
      <c r="A87" s="51">
        <f>IdentICO</f>
        <v>0</v>
      </c>
      <c r="B87" s="50">
        <f>IdentNazov</f>
        <v>0</v>
      </c>
      <c r="C87" s="50">
        <f>IdentUlica</f>
        <v>0</v>
      </c>
      <c r="D87" s="50">
        <f>IdentObec</f>
        <v>0</v>
      </c>
      <c r="E87" s="52">
        <f>IdentPSC</f>
        <v>0</v>
      </c>
      <c r="F87" s="50">
        <f>IdentKontakt</f>
        <v>0</v>
      </c>
      <c r="G87" s="50">
        <f>IdentTelefon</f>
        <v>0</v>
      </c>
      <c r="H87" s="50">
        <f>IdentOkresKod</f>
        <v>0</v>
      </c>
      <c r="I87" s="53">
        <f>IdentRegCislo</f>
        <v>0</v>
      </c>
      <c r="J87" s="54" t="str">
        <f>LEFT(IdentKOD1,2)</f>
        <v>55</v>
      </c>
      <c r="K87" s="50">
        <f>IdentKOD3</f>
        <v>0</v>
      </c>
      <c r="L87" s="50">
        <f>IdentKOD5</f>
        <v>0</v>
      </c>
      <c r="M87" s="50">
        <f>IdentKOD6</f>
        <v>0</v>
      </c>
      <c r="N87" s="50">
        <f>IdentKOD7</f>
        <v>0</v>
      </c>
      <c r="O87" s="50">
        <f>LEFT(IdentKOD8,1)</f>
      </c>
      <c r="P87" s="50">
        <f>IdentKOD9</f>
        <v>0</v>
      </c>
      <c r="Q87" s="50">
        <f>IdentKOD10</f>
        <v>0</v>
      </c>
      <c r="R87" s="50">
        <v>399</v>
      </c>
      <c r="S87" s="46" t="s">
        <v>291</v>
      </c>
      <c r="T87" s="55">
        <f>R39931251</f>
        <v>0</v>
      </c>
      <c r="U87" s="55">
        <f>R39931252</f>
        <v>0</v>
      </c>
      <c r="V87" s="57" t="str">
        <f>R39931253</f>
        <v>x</v>
      </c>
      <c r="W87" s="56">
        <f>R39931254</f>
        <v>0</v>
      </c>
    </row>
    <row r="88" spans="1:23" ht="12.75">
      <c r="A88" s="51">
        <f>IdentICO</f>
        <v>0</v>
      </c>
      <c r="B88" s="50">
        <f>IdentNazov</f>
        <v>0</v>
      </c>
      <c r="C88" s="50">
        <f>IdentUlica</f>
        <v>0</v>
      </c>
      <c r="D88" s="50">
        <f>IdentObec</f>
        <v>0</v>
      </c>
      <c r="E88" s="52">
        <f>IdentPSC</f>
        <v>0</v>
      </c>
      <c r="F88" s="50">
        <f>IdentKontakt</f>
        <v>0</v>
      </c>
      <c r="G88" s="50">
        <f>IdentTelefon</f>
        <v>0</v>
      </c>
      <c r="H88" s="50">
        <f>IdentOkresKod</f>
        <v>0</v>
      </c>
      <c r="I88" s="53">
        <f>IdentRegCislo</f>
        <v>0</v>
      </c>
      <c r="J88" s="54" t="str">
        <f>LEFT(IdentKOD1,2)</f>
        <v>55</v>
      </c>
      <c r="K88" s="50">
        <f>IdentKOD3</f>
        <v>0</v>
      </c>
      <c r="L88" s="50">
        <f>IdentKOD5</f>
        <v>0</v>
      </c>
      <c r="M88" s="50">
        <f>IdentKOD6</f>
        <v>0</v>
      </c>
      <c r="N88" s="50">
        <f>IdentKOD7</f>
        <v>0</v>
      </c>
      <c r="O88" s="50">
        <f>LEFT(IdentKOD8,1)</f>
      </c>
      <c r="P88" s="50">
        <f>IdentKOD9</f>
        <v>0</v>
      </c>
      <c r="Q88" s="50">
        <f>IdentKOD10</f>
        <v>0</v>
      </c>
      <c r="R88" s="50">
        <v>399</v>
      </c>
      <c r="S88" s="46" t="s">
        <v>293</v>
      </c>
      <c r="T88" s="55">
        <f>R39931301</f>
        <v>0</v>
      </c>
      <c r="U88" s="55">
        <f>R39931302</f>
        <v>0</v>
      </c>
      <c r="V88" s="57" t="str">
        <f>R39931303</f>
        <v>x</v>
      </c>
      <c r="W88" s="56">
        <f>R39931304</f>
        <v>0</v>
      </c>
    </row>
    <row r="89" spans="1:23" ht="12.75">
      <c r="A89" s="51">
        <f>IdentICO</f>
        <v>0</v>
      </c>
      <c r="B89" s="50">
        <f>IdentNazov</f>
        <v>0</v>
      </c>
      <c r="C89" s="50">
        <f>IdentUlica</f>
        <v>0</v>
      </c>
      <c r="D89" s="50">
        <f>IdentObec</f>
        <v>0</v>
      </c>
      <c r="E89" s="52">
        <f>IdentPSC</f>
        <v>0</v>
      </c>
      <c r="F89" s="50">
        <f>IdentKontakt</f>
        <v>0</v>
      </c>
      <c r="G89" s="50">
        <f>IdentTelefon</f>
        <v>0</v>
      </c>
      <c r="H89" s="50">
        <f>IdentOkresKod</f>
        <v>0</v>
      </c>
      <c r="I89" s="53">
        <f>IdentRegCislo</f>
        <v>0</v>
      </c>
      <c r="J89" s="54" t="str">
        <f>LEFT(IdentKOD1,2)</f>
        <v>55</v>
      </c>
      <c r="K89" s="50">
        <f>IdentKOD3</f>
        <v>0</v>
      </c>
      <c r="L89" s="50">
        <f>IdentKOD5</f>
        <v>0</v>
      </c>
      <c r="M89" s="50">
        <f>IdentKOD6</f>
        <v>0</v>
      </c>
      <c r="N89" s="50">
        <f>IdentKOD7</f>
        <v>0</v>
      </c>
      <c r="O89" s="50">
        <f>LEFT(IdentKOD8,1)</f>
      </c>
      <c r="P89" s="50">
        <f>IdentKOD9</f>
        <v>0</v>
      </c>
      <c r="Q89" s="50">
        <f>IdentKOD10</f>
        <v>0</v>
      </c>
      <c r="R89" s="50">
        <v>399</v>
      </c>
      <c r="S89" s="46" t="s">
        <v>295</v>
      </c>
      <c r="T89" s="55">
        <f>R39931351</f>
        <v>0</v>
      </c>
      <c r="U89" s="55">
        <f>R39931352</f>
        <v>0</v>
      </c>
      <c r="V89" s="57" t="str">
        <f>R39931353</f>
        <v>x</v>
      </c>
      <c r="W89" s="56">
        <f>R39931354</f>
        <v>0</v>
      </c>
    </row>
    <row r="90" spans="1:23" ht="12.75">
      <c r="A90" s="51">
        <f>IdentICO</f>
        <v>0</v>
      </c>
      <c r="B90" s="50">
        <f>IdentNazov</f>
        <v>0</v>
      </c>
      <c r="C90" s="50">
        <f>IdentUlica</f>
        <v>0</v>
      </c>
      <c r="D90" s="50">
        <f>IdentObec</f>
        <v>0</v>
      </c>
      <c r="E90" s="52">
        <f>IdentPSC</f>
        <v>0</v>
      </c>
      <c r="F90" s="50">
        <f>IdentKontakt</f>
        <v>0</v>
      </c>
      <c r="G90" s="50">
        <f>IdentTelefon</f>
        <v>0</v>
      </c>
      <c r="H90" s="50">
        <f>IdentOkresKod</f>
        <v>0</v>
      </c>
      <c r="I90" s="53">
        <f>IdentRegCislo</f>
        <v>0</v>
      </c>
      <c r="J90" s="54" t="str">
        <f>LEFT(IdentKOD1,2)</f>
        <v>55</v>
      </c>
      <c r="K90" s="50">
        <f>IdentKOD3</f>
        <v>0</v>
      </c>
      <c r="L90" s="50">
        <f>IdentKOD5</f>
        <v>0</v>
      </c>
      <c r="M90" s="50">
        <f>IdentKOD6</f>
        <v>0</v>
      </c>
      <c r="N90" s="50">
        <f>IdentKOD7</f>
        <v>0</v>
      </c>
      <c r="O90" s="50">
        <f>LEFT(IdentKOD8,1)</f>
      </c>
      <c r="P90" s="50">
        <f>IdentKOD9</f>
        <v>0</v>
      </c>
      <c r="Q90" s="50">
        <f>IdentKOD10</f>
        <v>0</v>
      </c>
      <c r="R90" s="50">
        <v>399</v>
      </c>
      <c r="S90" s="46" t="s">
        <v>297</v>
      </c>
      <c r="T90" s="57">
        <f>R39931991</f>
        <v>0</v>
      </c>
      <c r="U90" s="57">
        <f>R39931992</f>
        <v>0</v>
      </c>
      <c r="V90" s="57" t="str">
        <f>R39931993</f>
        <v>x</v>
      </c>
      <c r="W90" s="56">
        <f>R39931994</f>
        <v>0</v>
      </c>
    </row>
    <row r="91" spans="1:23" ht="12.75">
      <c r="A91" s="51">
        <f>IdentICO</f>
        <v>0</v>
      </c>
      <c r="B91" s="50">
        <f>IdentNazov</f>
        <v>0</v>
      </c>
      <c r="C91" s="50">
        <f>IdentUlica</f>
        <v>0</v>
      </c>
      <c r="D91" s="50">
        <f>IdentObec</f>
        <v>0</v>
      </c>
      <c r="E91" s="52">
        <f>IdentPSC</f>
        <v>0</v>
      </c>
      <c r="F91" s="50">
        <f>IdentKontakt</f>
        <v>0</v>
      </c>
      <c r="G91" s="50">
        <f>IdentTelefon</f>
        <v>0</v>
      </c>
      <c r="H91" s="50">
        <f>IdentOkresKod</f>
        <v>0</v>
      </c>
      <c r="I91" s="53">
        <f>IdentRegCislo</f>
        <v>0</v>
      </c>
      <c r="J91" s="54" t="str">
        <f>LEFT(IdentKOD1,2)</f>
        <v>55</v>
      </c>
      <c r="K91" s="50">
        <f>IdentKOD3</f>
        <v>0</v>
      </c>
      <c r="L91" s="50">
        <f>IdentKOD5</f>
        <v>0</v>
      </c>
      <c r="M91" s="50">
        <f>IdentKOD6</f>
        <v>0</v>
      </c>
      <c r="N91" s="50">
        <f>IdentKOD7</f>
        <v>0</v>
      </c>
      <c r="O91" s="50">
        <f>LEFT(IdentKOD8,1)</f>
      </c>
      <c r="P91" s="50">
        <f>IdentKOD9</f>
        <v>0</v>
      </c>
      <c r="Q91" s="50">
        <f>IdentKOD10</f>
        <v>0</v>
      </c>
      <c r="R91" s="50">
        <v>399</v>
      </c>
      <c r="S91" s="46" t="s">
        <v>299</v>
      </c>
      <c r="T91" s="55">
        <f>R39947001</f>
        <v>0</v>
      </c>
      <c r="U91" s="55">
        <f>R39947002</f>
        <v>0</v>
      </c>
      <c r="V91" s="57" t="str">
        <f>R39947003</f>
        <v>x</v>
      </c>
      <c r="W91" s="56">
        <f>R39947004</f>
        <v>0</v>
      </c>
    </row>
    <row r="92" spans="1:23" ht="12.75">
      <c r="A92" s="51">
        <f>IdentICO</f>
        <v>0</v>
      </c>
      <c r="B92" s="50">
        <f>IdentNazov</f>
        <v>0</v>
      </c>
      <c r="C92" s="50">
        <f>IdentUlica</f>
        <v>0</v>
      </c>
      <c r="D92" s="50">
        <f>IdentObec</f>
        <v>0</v>
      </c>
      <c r="E92" s="52">
        <f>IdentPSC</f>
        <v>0</v>
      </c>
      <c r="F92" s="50">
        <f>IdentKontakt</f>
        <v>0</v>
      </c>
      <c r="G92" s="50">
        <f>IdentTelefon</f>
        <v>0</v>
      </c>
      <c r="H92" s="50">
        <f>IdentOkresKod</f>
        <v>0</v>
      </c>
      <c r="I92" s="53">
        <f>IdentRegCislo</f>
        <v>0</v>
      </c>
      <c r="J92" s="54" t="str">
        <f>LEFT(IdentKOD1,2)</f>
        <v>55</v>
      </c>
      <c r="K92" s="50">
        <f>IdentKOD3</f>
        <v>0</v>
      </c>
      <c r="L92" s="50">
        <f>IdentKOD5</f>
        <v>0</v>
      </c>
      <c r="M92" s="50">
        <f>IdentKOD6</f>
        <v>0</v>
      </c>
      <c r="N92" s="50">
        <f>IdentKOD7</f>
        <v>0</v>
      </c>
      <c r="O92" s="50">
        <f>LEFT(IdentKOD8,1)</f>
      </c>
      <c r="P92" s="50">
        <f>IdentKOD9</f>
        <v>0</v>
      </c>
      <c r="Q92" s="50">
        <f>IdentKOD10</f>
        <v>0</v>
      </c>
      <c r="R92" s="50">
        <v>399</v>
      </c>
      <c r="S92" s="46" t="s">
        <v>301</v>
      </c>
      <c r="T92" s="55">
        <f>R39947021</f>
        <v>0</v>
      </c>
      <c r="U92" s="55">
        <f>R39947022</f>
        <v>0</v>
      </c>
      <c r="V92" s="57" t="str">
        <f>R39947023</f>
        <v>x</v>
      </c>
      <c r="W92" s="56">
        <f>R39947024</f>
        <v>0</v>
      </c>
    </row>
    <row r="93" spans="1:23" ht="12.75">
      <c r="A93" s="51">
        <f>IdentICO</f>
        <v>0</v>
      </c>
      <c r="B93" s="50">
        <f>IdentNazov</f>
        <v>0</v>
      </c>
      <c r="C93" s="50">
        <f>IdentUlica</f>
        <v>0</v>
      </c>
      <c r="D93" s="50">
        <f>IdentObec</f>
        <v>0</v>
      </c>
      <c r="E93" s="52">
        <f>IdentPSC</f>
        <v>0</v>
      </c>
      <c r="F93" s="50">
        <f>IdentKontakt</f>
        <v>0</v>
      </c>
      <c r="G93" s="50">
        <f>IdentTelefon</f>
        <v>0</v>
      </c>
      <c r="H93" s="50">
        <f>IdentOkresKod</f>
        <v>0</v>
      </c>
      <c r="I93" s="53">
        <f>IdentRegCislo</f>
        <v>0</v>
      </c>
      <c r="J93" s="54" t="str">
        <f>LEFT(IdentKOD1,2)</f>
        <v>55</v>
      </c>
      <c r="K93" s="50">
        <f>IdentKOD3</f>
        <v>0</v>
      </c>
      <c r="L93" s="50">
        <f>IdentKOD5</f>
        <v>0</v>
      </c>
      <c r="M93" s="50">
        <f>IdentKOD6</f>
        <v>0</v>
      </c>
      <c r="N93" s="50">
        <f>IdentKOD7</f>
        <v>0</v>
      </c>
      <c r="O93" s="50">
        <f>LEFT(IdentKOD8,1)</f>
      </c>
      <c r="P93" s="50">
        <f>IdentKOD9</f>
        <v>0</v>
      </c>
      <c r="Q93" s="50">
        <f>IdentKOD10</f>
        <v>0</v>
      </c>
      <c r="R93" s="50">
        <v>399</v>
      </c>
      <c r="S93" s="46" t="s">
        <v>303</v>
      </c>
      <c r="T93" s="55">
        <f>R39947041</f>
        <v>0</v>
      </c>
      <c r="U93" s="55">
        <f>R39947042</f>
        <v>0</v>
      </c>
      <c r="V93" s="57" t="str">
        <f>R39947043</f>
        <v>x</v>
      </c>
      <c r="W93" s="56">
        <f>R39947044</f>
        <v>0</v>
      </c>
    </row>
    <row r="94" spans="1:23" ht="12.75">
      <c r="A94" s="51">
        <f>IdentICO</f>
        <v>0</v>
      </c>
      <c r="B94" s="50">
        <f>IdentNazov</f>
        <v>0</v>
      </c>
      <c r="C94" s="50">
        <f>IdentUlica</f>
        <v>0</v>
      </c>
      <c r="D94" s="50">
        <f>IdentObec</f>
        <v>0</v>
      </c>
      <c r="E94" s="52">
        <f>IdentPSC</f>
        <v>0</v>
      </c>
      <c r="F94" s="50">
        <f>IdentKontakt</f>
        <v>0</v>
      </c>
      <c r="G94" s="50">
        <f>IdentTelefon</f>
        <v>0</v>
      </c>
      <c r="H94" s="50">
        <f>IdentOkresKod</f>
        <v>0</v>
      </c>
      <c r="I94" s="53">
        <f>IdentRegCislo</f>
        <v>0</v>
      </c>
      <c r="J94" s="54" t="str">
        <f>LEFT(IdentKOD1,2)</f>
        <v>55</v>
      </c>
      <c r="K94" s="50">
        <f>IdentKOD3</f>
        <v>0</v>
      </c>
      <c r="L94" s="50">
        <f>IdentKOD5</f>
        <v>0</v>
      </c>
      <c r="M94" s="50">
        <f>IdentKOD6</f>
        <v>0</v>
      </c>
      <c r="N94" s="50">
        <f>IdentKOD7</f>
        <v>0</v>
      </c>
      <c r="O94" s="50">
        <f>LEFT(IdentKOD8,1)</f>
      </c>
      <c r="P94" s="50">
        <f>IdentKOD9</f>
        <v>0</v>
      </c>
      <c r="Q94" s="50">
        <f>IdentKOD10</f>
        <v>0</v>
      </c>
      <c r="R94" s="50">
        <v>399</v>
      </c>
      <c r="S94" s="46" t="s">
        <v>305</v>
      </c>
      <c r="T94" s="55">
        <f>R39947061</f>
        <v>0</v>
      </c>
      <c r="U94" s="55">
        <f>R39947062</f>
        <v>0</v>
      </c>
      <c r="V94" s="57" t="str">
        <f>R39947063</f>
        <v>x</v>
      </c>
      <c r="W94" s="56">
        <f>R39947064</f>
        <v>0</v>
      </c>
    </row>
    <row r="95" spans="1:23" ht="12.75">
      <c r="A95" s="51">
        <f>IdentICO</f>
        <v>0</v>
      </c>
      <c r="B95" s="50">
        <f>IdentNazov</f>
        <v>0</v>
      </c>
      <c r="C95" s="50">
        <f>IdentUlica</f>
        <v>0</v>
      </c>
      <c r="D95" s="50">
        <f>IdentObec</f>
        <v>0</v>
      </c>
      <c r="E95" s="52">
        <f>IdentPSC</f>
        <v>0</v>
      </c>
      <c r="F95" s="50">
        <f>IdentKontakt</f>
        <v>0</v>
      </c>
      <c r="G95" s="50">
        <f>IdentTelefon</f>
        <v>0</v>
      </c>
      <c r="H95" s="50">
        <f>IdentOkresKod</f>
        <v>0</v>
      </c>
      <c r="I95" s="53">
        <f>IdentRegCislo</f>
        <v>0</v>
      </c>
      <c r="J95" s="54" t="str">
        <f>LEFT(IdentKOD1,2)</f>
        <v>55</v>
      </c>
      <c r="K95" s="50">
        <f>IdentKOD3</f>
        <v>0</v>
      </c>
      <c r="L95" s="50">
        <f>IdentKOD5</f>
        <v>0</v>
      </c>
      <c r="M95" s="50">
        <f>IdentKOD6</f>
        <v>0</v>
      </c>
      <c r="N95" s="50">
        <f>IdentKOD7</f>
        <v>0</v>
      </c>
      <c r="O95" s="50">
        <f>LEFT(IdentKOD8,1)</f>
      </c>
      <c r="P95" s="50">
        <f>IdentKOD9</f>
        <v>0</v>
      </c>
      <c r="Q95" s="50">
        <f>IdentKOD10</f>
        <v>0</v>
      </c>
      <c r="R95" s="50">
        <v>399</v>
      </c>
      <c r="S95" s="46" t="s">
        <v>307</v>
      </c>
      <c r="T95" s="55">
        <f>R39947071</f>
        <v>0</v>
      </c>
      <c r="U95" s="55">
        <f>R39947072</f>
        <v>0</v>
      </c>
      <c r="V95" s="57" t="str">
        <f>R39947073</f>
        <v>x</v>
      </c>
      <c r="W95" s="56">
        <f>R39947074</f>
        <v>0</v>
      </c>
    </row>
    <row r="96" spans="1:23" ht="12.75">
      <c r="A96" s="51">
        <f>IdentICO</f>
        <v>0</v>
      </c>
      <c r="B96" s="50">
        <f>IdentNazov</f>
        <v>0</v>
      </c>
      <c r="C96" s="50">
        <f>IdentUlica</f>
        <v>0</v>
      </c>
      <c r="D96" s="50">
        <f>IdentObec</f>
        <v>0</v>
      </c>
      <c r="E96" s="52">
        <f>IdentPSC</f>
        <v>0</v>
      </c>
      <c r="F96" s="50">
        <f>IdentKontakt</f>
        <v>0</v>
      </c>
      <c r="G96" s="50">
        <f>IdentTelefon</f>
        <v>0</v>
      </c>
      <c r="H96" s="50">
        <f>IdentOkresKod</f>
        <v>0</v>
      </c>
      <c r="I96" s="53">
        <f>IdentRegCislo</f>
        <v>0</v>
      </c>
      <c r="J96" s="54" t="str">
        <f>LEFT(IdentKOD1,2)</f>
        <v>55</v>
      </c>
      <c r="K96" s="50">
        <f>IdentKOD3</f>
        <v>0</v>
      </c>
      <c r="L96" s="50">
        <f>IdentKOD5</f>
        <v>0</v>
      </c>
      <c r="M96" s="50">
        <f>IdentKOD6</f>
        <v>0</v>
      </c>
      <c r="N96" s="50">
        <f>IdentKOD7</f>
        <v>0</v>
      </c>
      <c r="O96" s="50">
        <f>LEFT(IdentKOD8,1)</f>
      </c>
      <c r="P96" s="50">
        <f>IdentKOD9</f>
        <v>0</v>
      </c>
      <c r="Q96" s="50">
        <f>IdentKOD10</f>
        <v>0</v>
      </c>
      <c r="R96" s="50">
        <v>399</v>
      </c>
      <c r="S96" s="46" t="s">
        <v>309</v>
      </c>
      <c r="T96" s="55">
        <f>R39947081</f>
        <v>0</v>
      </c>
      <c r="U96" s="55">
        <f>R39947082</f>
        <v>0</v>
      </c>
      <c r="V96" s="57" t="str">
        <f>R39947083</f>
        <v>x</v>
      </c>
      <c r="W96" s="56">
        <f>R39947084</f>
        <v>0</v>
      </c>
    </row>
    <row r="97" spans="1:23" ht="12.75">
      <c r="A97" s="51">
        <f>IdentICO</f>
        <v>0</v>
      </c>
      <c r="B97" s="50">
        <f>IdentNazov</f>
        <v>0</v>
      </c>
      <c r="C97" s="50">
        <f>IdentUlica</f>
        <v>0</v>
      </c>
      <c r="D97" s="50">
        <f>IdentObec</f>
        <v>0</v>
      </c>
      <c r="E97" s="52">
        <f>IdentPSC</f>
        <v>0</v>
      </c>
      <c r="F97" s="50">
        <f>IdentKontakt</f>
        <v>0</v>
      </c>
      <c r="G97" s="50">
        <f>IdentTelefon</f>
        <v>0</v>
      </c>
      <c r="H97" s="50">
        <f>IdentOkresKod</f>
        <v>0</v>
      </c>
      <c r="I97" s="53">
        <f>IdentRegCislo</f>
        <v>0</v>
      </c>
      <c r="J97" s="54" t="str">
        <f>LEFT(IdentKOD1,2)</f>
        <v>55</v>
      </c>
      <c r="K97" s="50">
        <f>IdentKOD3</f>
        <v>0</v>
      </c>
      <c r="L97" s="50">
        <f>IdentKOD5</f>
        <v>0</v>
      </c>
      <c r="M97" s="50">
        <f>IdentKOD6</f>
        <v>0</v>
      </c>
      <c r="N97" s="50">
        <f>IdentKOD7</f>
        <v>0</v>
      </c>
      <c r="O97" s="50">
        <f>LEFT(IdentKOD8,1)</f>
      </c>
      <c r="P97" s="50">
        <f>IdentKOD9</f>
        <v>0</v>
      </c>
      <c r="Q97" s="50">
        <f>IdentKOD10</f>
        <v>0</v>
      </c>
      <c r="R97" s="50">
        <v>399</v>
      </c>
      <c r="S97" s="46" t="s">
        <v>311</v>
      </c>
      <c r="T97" s="55">
        <f>R39947221</f>
        <v>0</v>
      </c>
      <c r="U97" s="55">
        <f>R39947222</f>
        <v>0</v>
      </c>
      <c r="V97" s="57" t="str">
        <f>R39947223</f>
        <v>x</v>
      </c>
      <c r="W97" s="56">
        <f>R39947224</f>
        <v>0</v>
      </c>
    </row>
    <row r="98" spans="1:23" ht="12.75">
      <c r="A98" s="51">
        <f>IdentICO</f>
        <v>0</v>
      </c>
      <c r="B98" s="50">
        <f>IdentNazov</f>
        <v>0</v>
      </c>
      <c r="C98" s="50">
        <f>IdentUlica</f>
        <v>0</v>
      </c>
      <c r="D98" s="50">
        <f>IdentObec</f>
        <v>0</v>
      </c>
      <c r="E98" s="52">
        <f>IdentPSC</f>
        <v>0</v>
      </c>
      <c r="F98" s="50">
        <f>IdentKontakt</f>
        <v>0</v>
      </c>
      <c r="G98" s="50">
        <f>IdentTelefon</f>
        <v>0</v>
      </c>
      <c r="H98" s="50">
        <f>IdentOkresKod</f>
        <v>0</v>
      </c>
      <c r="I98" s="53">
        <f>IdentRegCislo</f>
        <v>0</v>
      </c>
      <c r="J98" s="54" t="str">
        <f>LEFT(IdentKOD1,2)</f>
        <v>55</v>
      </c>
      <c r="K98" s="50">
        <f>IdentKOD3</f>
        <v>0</v>
      </c>
      <c r="L98" s="50">
        <f>IdentKOD5</f>
        <v>0</v>
      </c>
      <c r="M98" s="50">
        <f>IdentKOD6</f>
        <v>0</v>
      </c>
      <c r="N98" s="50">
        <f>IdentKOD7</f>
        <v>0</v>
      </c>
      <c r="O98" s="50">
        <f>LEFT(IdentKOD8,1)</f>
      </c>
      <c r="P98" s="50">
        <f>IdentKOD9</f>
        <v>0</v>
      </c>
      <c r="Q98" s="50">
        <f>IdentKOD10</f>
        <v>0</v>
      </c>
      <c r="R98" s="50">
        <v>399</v>
      </c>
      <c r="S98" s="46" t="s">
        <v>313</v>
      </c>
      <c r="T98" s="55">
        <f>R39947231</f>
        <v>0</v>
      </c>
      <c r="U98" s="55">
        <f>R39947232</f>
        <v>0</v>
      </c>
      <c r="V98" s="57" t="str">
        <f>R39947233</f>
        <v>x</v>
      </c>
      <c r="W98" s="56">
        <f>R39947234</f>
        <v>0</v>
      </c>
    </row>
    <row r="99" spans="1:23" ht="12.75">
      <c r="A99" s="51">
        <f>IdentICO</f>
        <v>0</v>
      </c>
      <c r="B99" s="50">
        <f>IdentNazov</f>
        <v>0</v>
      </c>
      <c r="C99" s="50">
        <f>IdentUlica</f>
        <v>0</v>
      </c>
      <c r="D99" s="50">
        <f>IdentObec</f>
        <v>0</v>
      </c>
      <c r="E99" s="52">
        <f>IdentPSC</f>
        <v>0</v>
      </c>
      <c r="F99" s="50">
        <f>IdentKontakt</f>
        <v>0</v>
      </c>
      <c r="G99" s="50">
        <f>IdentTelefon</f>
        <v>0</v>
      </c>
      <c r="H99" s="50">
        <f>IdentOkresKod</f>
        <v>0</v>
      </c>
      <c r="I99" s="53">
        <f>IdentRegCislo</f>
        <v>0</v>
      </c>
      <c r="J99" s="54" t="str">
        <f>LEFT(IdentKOD1,2)</f>
        <v>55</v>
      </c>
      <c r="K99" s="50">
        <f>IdentKOD3</f>
        <v>0</v>
      </c>
      <c r="L99" s="50">
        <f>IdentKOD5</f>
        <v>0</v>
      </c>
      <c r="M99" s="50">
        <f>IdentKOD6</f>
        <v>0</v>
      </c>
      <c r="N99" s="50">
        <f>IdentKOD7</f>
        <v>0</v>
      </c>
      <c r="O99" s="50">
        <f>LEFT(IdentKOD8,1)</f>
      </c>
      <c r="P99" s="50">
        <f>IdentKOD9</f>
        <v>0</v>
      </c>
      <c r="Q99" s="50">
        <f>IdentKOD10</f>
        <v>0</v>
      </c>
      <c r="R99" s="50">
        <v>399</v>
      </c>
      <c r="S99" s="46" t="s">
        <v>315</v>
      </c>
      <c r="T99" s="55">
        <f>R39947241</f>
        <v>0</v>
      </c>
      <c r="U99" s="55">
        <f>R39947242</f>
        <v>0</v>
      </c>
      <c r="V99" s="57" t="str">
        <f>R39947243</f>
        <v>x</v>
      </c>
      <c r="W99" s="56">
        <f>R39947244</f>
        <v>0</v>
      </c>
    </row>
    <row r="100" spans="1:23" ht="12.75">
      <c r="A100" s="51">
        <f>IdentICO</f>
        <v>0</v>
      </c>
      <c r="B100" s="50">
        <f>IdentNazov</f>
        <v>0</v>
      </c>
      <c r="C100" s="50">
        <f>IdentUlica</f>
        <v>0</v>
      </c>
      <c r="D100" s="50">
        <f>IdentObec</f>
        <v>0</v>
      </c>
      <c r="E100" s="52">
        <f>IdentPSC</f>
        <v>0</v>
      </c>
      <c r="F100" s="50">
        <f>IdentKontakt</f>
        <v>0</v>
      </c>
      <c r="G100" s="50">
        <f>IdentTelefon</f>
        <v>0</v>
      </c>
      <c r="H100" s="50">
        <f>IdentOkresKod</f>
        <v>0</v>
      </c>
      <c r="I100" s="53">
        <f>IdentRegCislo</f>
        <v>0</v>
      </c>
      <c r="J100" s="54" t="str">
        <f>LEFT(IdentKOD1,2)</f>
        <v>55</v>
      </c>
      <c r="K100" s="50">
        <f>IdentKOD3</f>
        <v>0</v>
      </c>
      <c r="L100" s="50">
        <f>IdentKOD5</f>
        <v>0</v>
      </c>
      <c r="M100" s="50">
        <f>IdentKOD6</f>
        <v>0</v>
      </c>
      <c r="N100" s="50">
        <f>IdentKOD7</f>
        <v>0</v>
      </c>
      <c r="O100" s="50">
        <f>LEFT(IdentKOD8,1)</f>
      </c>
      <c r="P100" s="50">
        <f>IdentKOD9</f>
        <v>0</v>
      </c>
      <c r="Q100" s="50">
        <f>IdentKOD10</f>
        <v>0</v>
      </c>
      <c r="R100" s="50">
        <v>399</v>
      </c>
      <c r="S100" s="46" t="s">
        <v>317</v>
      </c>
      <c r="T100" s="55">
        <f>R39947251</f>
        <v>0</v>
      </c>
      <c r="U100" s="57" t="str">
        <f>R39947252</f>
        <v>x</v>
      </c>
      <c r="V100" s="57" t="str">
        <f>R39947253</f>
        <v>x</v>
      </c>
      <c r="W100" s="56">
        <f>R39947254</f>
        <v>0</v>
      </c>
    </row>
    <row r="101" spans="1:23" ht="12.75">
      <c r="A101" s="51">
        <f>IdentICO</f>
        <v>0</v>
      </c>
      <c r="B101" s="50">
        <f>IdentNazov</f>
        <v>0</v>
      </c>
      <c r="C101" s="50">
        <f>IdentUlica</f>
        <v>0</v>
      </c>
      <c r="D101" s="50">
        <f>IdentObec</f>
        <v>0</v>
      </c>
      <c r="E101" s="52">
        <f>IdentPSC</f>
        <v>0</v>
      </c>
      <c r="F101" s="50">
        <f>IdentKontakt</f>
        <v>0</v>
      </c>
      <c r="G101" s="50">
        <f>IdentTelefon</f>
        <v>0</v>
      </c>
      <c r="H101" s="50">
        <f>IdentOkresKod</f>
        <v>0</v>
      </c>
      <c r="I101" s="53">
        <f>IdentRegCislo</f>
        <v>0</v>
      </c>
      <c r="J101" s="54" t="str">
        <f>LEFT(IdentKOD1,2)</f>
        <v>55</v>
      </c>
      <c r="K101" s="50">
        <f>IdentKOD3</f>
        <v>0</v>
      </c>
      <c r="L101" s="50">
        <f>IdentKOD5</f>
        <v>0</v>
      </c>
      <c r="M101" s="50">
        <f>IdentKOD6</f>
        <v>0</v>
      </c>
      <c r="N101" s="50">
        <f>IdentKOD7</f>
        <v>0</v>
      </c>
      <c r="O101" s="50">
        <f>LEFT(IdentKOD8,1)</f>
      </c>
      <c r="P101" s="50">
        <f>IdentKOD9</f>
        <v>0</v>
      </c>
      <c r="Q101" s="50">
        <f>IdentKOD10</f>
        <v>0</v>
      </c>
      <c r="R101" s="50">
        <v>399</v>
      </c>
      <c r="S101" s="46" t="s">
        <v>319</v>
      </c>
      <c r="T101" s="55">
        <f>R39947261</f>
        <v>0</v>
      </c>
      <c r="U101" s="57" t="str">
        <f>R39947262</f>
        <v>x</v>
      </c>
      <c r="V101" s="57" t="str">
        <f>R39947263</f>
        <v>x</v>
      </c>
      <c r="W101" s="56">
        <f>R39947264</f>
        <v>0</v>
      </c>
    </row>
    <row r="102" spans="1:23" ht="12.75">
      <c r="A102" s="51">
        <f>IdentICO</f>
        <v>0</v>
      </c>
      <c r="B102" s="50">
        <f>IdentNazov</f>
        <v>0</v>
      </c>
      <c r="C102" s="50">
        <f>IdentUlica</f>
        <v>0</v>
      </c>
      <c r="D102" s="50">
        <f>IdentObec</f>
        <v>0</v>
      </c>
      <c r="E102" s="52">
        <f>IdentPSC</f>
        <v>0</v>
      </c>
      <c r="F102" s="50">
        <f>IdentKontakt</f>
        <v>0</v>
      </c>
      <c r="G102" s="50">
        <f>IdentTelefon</f>
        <v>0</v>
      </c>
      <c r="H102" s="50">
        <f>IdentOkresKod</f>
        <v>0</v>
      </c>
      <c r="I102" s="53">
        <f>IdentRegCislo</f>
        <v>0</v>
      </c>
      <c r="J102" s="54" t="str">
        <f>LEFT(IdentKOD1,2)</f>
        <v>55</v>
      </c>
      <c r="K102" s="50">
        <f>IdentKOD3</f>
        <v>0</v>
      </c>
      <c r="L102" s="50">
        <f>IdentKOD5</f>
        <v>0</v>
      </c>
      <c r="M102" s="50">
        <f>IdentKOD6</f>
        <v>0</v>
      </c>
      <c r="N102" s="50">
        <f>IdentKOD7</f>
        <v>0</v>
      </c>
      <c r="O102" s="50">
        <f>LEFT(IdentKOD8,1)</f>
      </c>
      <c r="P102" s="50">
        <f>IdentKOD9</f>
        <v>0</v>
      </c>
      <c r="Q102" s="50">
        <f>IdentKOD10</f>
        <v>0</v>
      </c>
      <c r="R102" s="50">
        <v>399</v>
      </c>
      <c r="S102" s="46" t="s">
        <v>321</v>
      </c>
      <c r="T102" s="55">
        <f>R39947271</f>
        <v>0</v>
      </c>
      <c r="U102" s="55">
        <f>R39947272</f>
        <v>0</v>
      </c>
      <c r="V102" s="57" t="str">
        <f>R39947273</f>
        <v>x</v>
      </c>
      <c r="W102" s="56">
        <f>R39947274</f>
        <v>0</v>
      </c>
    </row>
    <row r="103" spans="1:23" ht="12.75">
      <c r="A103" s="51">
        <f>IdentICO</f>
        <v>0</v>
      </c>
      <c r="B103" s="50">
        <f>IdentNazov</f>
        <v>0</v>
      </c>
      <c r="C103" s="50">
        <f>IdentUlica</f>
        <v>0</v>
      </c>
      <c r="D103" s="50">
        <f>IdentObec</f>
        <v>0</v>
      </c>
      <c r="E103" s="52">
        <f>IdentPSC</f>
        <v>0</v>
      </c>
      <c r="F103" s="50">
        <f>IdentKontakt</f>
        <v>0</v>
      </c>
      <c r="G103" s="50">
        <f>IdentTelefon</f>
        <v>0</v>
      </c>
      <c r="H103" s="50">
        <f>IdentOkresKod</f>
        <v>0</v>
      </c>
      <c r="I103" s="53">
        <f>IdentRegCislo</f>
        <v>0</v>
      </c>
      <c r="J103" s="54" t="str">
        <f>LEFT(IdentKOD1,2)</f>
        <v>55</v>
      </c>
      <c r="K103" s="50">
        <f>IdentKOD3</f>
        <v>0</v>
      </c>
      <c r="L103" s="50">
        <f>IdentKOD5</f>
        <v>0</v>
      </c>
      <c r="M103" s="50">
        <f>IdentKOD6</f>
        <v>0</v>
      </c>
      <c r="N103" s="50">
        <f>IdentKOD7</f>
        <v>0</v>
      </c>
      <c r="O103" s="50">
        <f>LEFT(IdentKOD8,1)</f>
      </c>
      <c r="P103" s="50">
        <f>IdentKOD9</f>
        <v>0</v>
      </c>
      <c r="Q103" s="50">
        <f>IdentKOD10</f>
        <v>0</v>
      </c>
      <c r="R103" s="50">
        <v>399</v>
      </c>
      <c r="S103" s="46" t="s">
        <v>323</v>
      </c>
      <c r="T103" s="57" t="str">
        <f>R39947281</f>
        <v>x</v>
      </c>
      <c r="U103" s="55">
        <f>R39947282</f>
        <v>0</v>
      </c>
      <c r="V103" s="57" t="str">
        <f>R39947283</f>
        <v>x</v>
      </c>
      <c r="W103" s="56">
        <f>R39947284</f>
        <v>0</v>
      </c>
    </row>
    <row r="104" spans="1:23" ht="12.75">
      <c r="A104" s="51">
        <f>IdentICO</f>
        <v>0</v>
      </c>
      <c r="B104" s="50">
        <f>IdentNazov</f>
        <v>0</v>
      </c>
      <c r="C104" s="50">
        <f>IdentUlica</f>
        <v>0</v>
      </c>
      <c r="D104" s="50">
        <f>IdentObec</f>
        <v>0</v>
      </c>
      <c r="E104" s="52">
        <f>IdentPSC</f>
        <v>0</v>
      </c>
      <c r="F104" s="50">
        <f>IdentKontakt</f>
        <v>0</v>
      </c>
      <c r="G104" s="50">
        <f>IdentTelefon</f>
        <v>0</v>
      </c>
      <c r="H104" s="50">
        <f>IdentOkresKod</f>
        <v>0</v>
      </c>
      <c r="I104" s="53">
        <f>IdentRegCislo</f>
        <v>0</v>
      </c>
      <c r="J104" s="54" t="str">
        <f>LEFT(IdentKOD1,2)</f>
        <v>55</v>
      </c>
      <c r="K104" s="50">
        <f>IdentKOD3</f>
        <v>0</v>
      </c>
      <c r="L104" s="50">
        <f>IdentKOD5</f>
        <v>0</v>
      </c>
      <c r="M104" s="50">
        <f>IdentKOD6</f>
        <v>0</v>
      </c>
      <c r="N104" s="50">
        <f>IdentKOD7</f>
        <v>0</v>
      </c>
      <c r="O104" s="50">
        <f>LEFT(IdentKOD8,1)</f>
      </c>
      <c r="P104" s="50">
        <f>IdentKOD9</f>
        <v>0</v>
      </c>
      <c r="Q104" s="50">
        <f>IdentKOD10</f>
        <v>0</v>
      </c>
      <c r="R104" s="50">
        <v>399</v>
      </c>
      <c r="S104" s="46" t="s">
        <v>325</v>
      </c>
      <c r="T104" s="57" t="str">
        <f>R39947291</f>
        <v>x</v>
      </c>
      <c r="U104" s="55">
        <f>R39947292</f>
        <v>0</v>
      </c>
      <c r="V104" s="57" t="str">
        <f>R39947293</f>
        <v>x</v>
      </c>
      <c r="W104" s="56">
        <f>R39947294</f>
        <v>0</v>
      </c>
    </row>
    <row r="105" spans="1:23" ht="12.75">
      <c r="A105" s="51">
        <f>IdentICO</f>
        <v>0</v>
      </c>
      <c r="B105" s="50">
        <f>IdentNazov</f>
        <v>0</v>
      </c>
      <c r="C105" s="50">
        <f>IdentUlica</f>
        <v>0</v>
      </c>
      <c r="D105" s="50">
        <f>IdentObec</f>
        <v>0</v>
      </c>
      <c r="E105" s="52">
        <f>IdentPSC</f>
        <v>0</v>
      </c>
      <c r="F105" s="50">
        <f>IdentKontakt</f>
        <v>0</v>
      </c>
      <c r="G105" s="50">
        <f>IdentTelefon</f>
        <v>0</v>
      </c>
      <c r="H105" s="50">
        <f>IdentOkresKod</f>
        <v>0</v>
      </c>
      <c r="I105" s="53">
        <f>IdentRegCislo</f>
        <v>0</v>
      </c>
      <c r="J105" s="54" t="str">
        <f>LEFT(IdentKOD1,2)</f>
        <v>55</v>
      </c>
      <c r="K105" s="50">
        <f>IdentKOD3</f>
        <v>0</v>
      </c>
      <c r="L105" s="50">
        <f>IdentKOD5</f>
        <v>0</v>
      </c>
      <c r="M105" s="50">
        <f>IdentKOD6</f>
        <v>0</v>
      </c>
      <c r="N105" s="50">
        <f>IdentKOD7</f>
        <v>0</v>
      </c>
      <c r="O105" s="50">
        <f>LEFT(IdentKOD8,1)</f>
      </c>
      <c r="P105" s="50">
        <f>IdentKOD9</f>
        <v>0</v>
      </c>
      <c r="Q105" s="50">
        <f>IdentKOD10</f>
        <v>0</v>
      </c>
      <c r="R105" s="50">
        <v>399</v>
      </c>
      <c r="S105" s="46" t="s">
        <v>327</v>
      </c>
      <c r="T105" s="55">
        <f>R39947311</f>
        <v>0</v>
      </c>
      <c r="U105" s="55">
        <f>R39947312</f>
        <v>0</v>
      </c>
      <c r="V105" s="57" t="str">
        <f>R39947313</f>
        <v>x</v>
      </c>
      <c r="W105" s="56">
        <f>R39947314</f>
        <v>0</v>
      </c>
    </row>
    <row r="106" spans="1:23" ht="12.75">
      <c r="A106" s="51">
        <f>IdentICO</f>
        <v>0</v>
      </c>
      <c r="B106" s="50">
        <f>IdentNazov</f>
        <v>0</v>
      </c>
      <c r="C106" s="50">
        <f>IdentUlica</f>
        <v>0</v>
      </c>
      <c r="D106" s="50">
        <f>IdentObec</f>
        <v>0</v>
      </c>
      <c r="E106" s="52">
        <f>IdentPSC</f>
        <v>0</v>
      </c>
      <c r="F106" s="50">
        <f>IdentKontakt</f>
        <v>0</v>
      </c>
      <c r="G106" s="50">
        <f>IdentTelefon</f>
        <v>0</v>
      </c>
      <c r="H106" s="50">
        <f>IdentOkresKod</f>
        <v>0</v>
      </c>
      <c r="I106" s="53">
        <f>IdentRegCislo</f>
        <v>0</v>
      </c>
      <c r="J106" s="54" t="str">
        <f>LEFT(IdentKOD1,2)</f>
        <v>55</v>
      </c>
      <c r="K106" s="50">
        <f>IdentKOD3</f>
        <v>0</v>
      </c>
      <c r="L106" s="50">
        <f>IdentKOD5</f>
        <v>0</v>
      </c>
      <c r="M106" s="50">
        <f>IdentKOD6</f>
        <v>0</v>
      </c>
      <c r="N106" s="50">
        <f>IdentKOD7</f>
        <v>0</v>
      </c>
      <c r="O106" s="50">
        <f>LEFT(IdentKOD8,1)</f>
      </c>
      <c r="P106" s="50">
        <f>IdentKOD9</f>
        <v>0</v>
      </c>
      <c r="Q106" s="50">
        <f>IdentKOD10</f>
        <v>0</v>
      </c>
      <c r="R106" s="50">
        <v>399</v>
      </c>
      <c r="S106" s="46" t="s">
        <v>329</v>
      </c>
      <c r="T106" s="55">
        <f>R39947321</f>
        <v>0</v>
      </c>
      <c r="U106" s="55">
        <f>R39947322</f>
        <v>0</v>
      </c>
      <c r="V106" s="57" t="str">
        <f>R39947323</f>
        <v>x</v>
      </c>
      <c r="W106" s="56">
        <f>R39947324</f>
        <v>0</v>
      </c>
    </row>
    <row r="107" spans="1:23" ht="12.75">
      <c r="A107" s="51">
        <f>IdentICO</f>
        <v>0</v>
      </c>
      <c r="B107" s="50">
        <f>IdentNazov</f>
        <v>0</v>
      </c>
      <c r="C107" s="50">
        <f>IdentUlica</f>
        <v>0</v>
      </c>
      <c r="D107" s="50">
        <f>IdentObec</f>
        <v>0</v>
      </c>
      <c r="E107" s="52">
        <f>IdentPSC</f>
        <v>0</v>
      </c>
      <c r="F107" s="50">
        <f>IdentKontakt</f>
        <v>0</v>
      </c>
      <c r="G107" s="50">
        <f>IdentTelefon</f>
        <v>0</v>
      </c>
      <c r="H107" s="50">
        <f>IdentOkresKod</f>
        <v>0</v>
      </c>
      <c r="I107" s="53">
        <f>IdentRegCislo</f>
        <v>0</v>
      </c>
      <c r="J107" s="54" t="str">
        <f>LEFT(IdentKOD1,2)</f>
        <v>55</v>
      </c>
      <c r="K107" s="50">
        <f>IdentKOD3</f>
        <v>0</v>
      </c>
      <c r="L107" s="50">
        <f>IdentKOD5</f>
        <v>0</v>
      </c>
      <c r="M107" s="50">
        <f>IdentKOD6</f>
        <v>0</v>
      </c>
      <c r="N107" s="50">
        <f>IdentKOD7</f>
        <v>0</v>
      </c>
      <c r="O107" s="50">
        <f>LEFT(IdentKOD8,1)</f>
      </c>
      <c r="P107" s="50">
        <f>IdentKOD9</f>
        <v>0</v>
      </c>
      <c r="Q107" s="50">
        <f>IdentKOD10</f>
        <v>0</v>
      </c>
      <c r="R107" s="50">
        <v>399</v>
      </c>
      <c r="S107" s="46" t="s">
        <v>331</v>
      </c>
      <c r="T107" s="55">
        <f>R39947331</f>
        <v>0</v>
      </c>
      <c r="U107" s="55">
        <f>R39947332</f>
        <v>0</v>
      </c>
      <c r="V107" s="57" t="str">
        <f>R39947333</f>
        <v>x</v>
      </c>
      <c r="W107" s="56">
        <f>R39947334</f>
        <v>0</v>
      </c>
    </row>
    <row r="108" spans="1:23" ht="12.75">
      <c r="A108" s="51">
        <f>IdentICO</f>
        <v>0</v>
      </c>
      <c r="B108" s="50">
        <f>IdentNazov</f>
        <v>0</v>
      </c>
      <c r="C108" s="50">
        <f>IdentUlica</f>
        <v>0</v>
      </c>
      <c r="D108" s="50">
        <f>IdentObec</f>
        <v>0</v>
      </c>
      <c r="E108" s="52">
        <f>IdentPSC</f>
        <v>0</v>
      </c>
      <c r="F108" s="50">
        <f>IdentKontakt</f>
        <v>0</v>
      </c>
      <c r="G108" s="50">
        <f>IdentTelefon</f>
        <v>0</v>
      </c>
      <c r="H108" s="50">
        <f>IdentOkresKod</f>
        <v>0</v>
      </c>
      <c r="I108" s="53">
        <f>IdentRegCislo</f>
        <v>0</v>
      </c>
      <c r="J108" s="54" t="str">
        <f>LEFT(IdentKOD1,2)</f>
        <v>55</v>
      </c>
      <c r="K108" s="50">
        <f>IdentKOD3</f>
        <v>0</v>
      </c>
      <c r="L108" s="50">
        <f>IdentKOD5</f>
        <v>0</v>
      </c>
      <c r="M108" s="50">
        <f>IdentKOD6</f>
        <v>0</v>
      </c>
      <c r="N108" s="50">
        <f>IdentKOD7</f>
        <v>0</v>
      </c>
      <c r="O108" s="50">
        <f>LEFT(IdentKOD8,1)</f>
      </c>
      <c r="P108" s="50">
        <f>IdentKOD9</f>
        <v>0</v>
      </c>
      <c r="Q108" s="50">
        <f>IdentKOD10</f>
        <v>0</v>
      </c>
      <c r="R108" s="50">
        <v>399</v>
      </c>
      <c r="S108" s="46" t="s">
        <v>333</v>
      </c>
      <c r="T108" s="55">
        <f>R39947371</f>
        <v>0</v>
      </c>
      <c r="U108" s="55">
        <f>R39947372</f>
        <v>0</v>
      </c>
      <c r="V108" s="57" t="str">
        <f>R39947373</f>
        <v>x</v>
      </c>
      <c r="W108" s="56">
        <f>R39947374</f>
        <v>0</v>
      </c>
    </row>
    <row r="109" spans="1:23" ht="12.75">
      <c r="A109" s="51">
        <f>IdentICO</f>
        <v>0</v>
      </c>
      <c r="B109" s="50">
        <f>IdentNazov</f>
        <v>0</v>
      </c>
      <c r="C109" s="50">
        <f>IdentUlica</f>
        <v>0</v>
      </c>
      <c r="D109" s="50">
        <f>IdentObec</f>
        <v>0</v>
      </c>
      <c r="E109" s="52">
        <f>IdentPSC</f>
        <v>0</v>
      </c>
      <c r="F109" s="50">
        <f>IdentKontakt</f>
        <v>0</v>
      </c>
      <c r="G109" s="50">
        <f>IdentTelefon</f>
        <v>0</v>
      </c>
      <c r="H109" s="50">
        <f>IdentOkresKod</f>
        <v>0</v>
      </c>
      <c r="I109" s="53">
        <f>IdentRegCislo</f>
        <v>0</v>
      </c>
      <c r="J109" s="54" t="str">
        <f>LEFT(IdentKOD1,2)</f>
        <v>55</v>
      </c>
      <c r="K109" s="50">
        <f>IdentKOD3</f>
        <v>0</v>
      </c>
      <c r="L109" s="50">
        <f>IdentKOD5</f>
        <v>0</v>
      </c>
      <c r="M109" s="50">
        <f>IdentKOD6</f>
        <v>0</v>
      </c>
      <c r="N109" s="50">
        <f>IdentKOD7</f>
        <v>0</v>
      </c>
      <c r="O109" s="50">
        <f>LEFT(IdentKOD8,1)</f>
      </c>
      <c r="P109" s="50">
        <f>IdentKOD9</f>
        <v>0</v>
      </c>
      <c r="Q109" s="50">
        <f>IdentKOD10</f>
        <v>0</v>
      </c>
      <c r="R109" s="50">
        <v>399</v>
      </c>
      <c r="S109" s="46" t="s">
        <v>335</v>
      </c>
      <c r="T109" s="55">
        <f>R39947381</f>
        <v>0</v>
      </c>
      <c r="U109" s="55">
        <f>R39947382</f>
        <v>0</v>
      </c>
      <c r="V109" s="57" t="str">
        <f>R39947383</f>
        <v>x</v>
      </c>
      <c r="W109" s="56">
        <f>R39947384</f>
        <v>0</v>
      </c>
    </row>
    <row r="110" spans="1:23" ht="12.75">
      <c r="A110" s="51">
        <f>IdentICO</f>
        <v>0</v>
      </c>
      <c r="B110" s="50">
        <f>IdentNazov</f>
        <v>0</v>
      </c>
      <c r="C110" s="50">
        <f>IdentUlica</f>
        <v>0</v>
      </c>
      <c r="D110" s="50">
        <f>IdentObec</f>
        <v>0</v>
      </c>
      <c r="E110" s="52">
        <f>IdentPSC</f>
        <v>0</v>
      </c>
      <c r="F110" s="50">
        <f>IdentKontakt</f>
        <v>0</v>
      </c>
      <c r="G110" s="50">
        <f>IdentTelefon</f>
        <v>0</v>
      </c>
      <c r="H110" s="50">
        <f>IdentOkresKod</f>
        <v>0</v>
      </c>
      <c r="I110" s="53">
        <f>IdentRegCislo</f>
        <v>0</v>
      </c>
      <c r="J110" s="54" t="str">
        <f>LEFT(IdentKOD1,2)</f>
        <v>55</v>
      </c>
      <c r="K110" s="50">
        <f>IdentKOD3</f>
        <v>0</v>
      </c>
      <c r="L110" s="50">
        <f>IdentKOD5</f>
        <v>0</v>
      </c>
      <c r="M110" s="50">
        <f>IdentKOD6</f>
        <v>0</v>
      </c>
      <c r="N110" s="50">
        <f>IdentKOD7</f>
        <v>0</v>
      </c>
      <c r="O110" s="50">
        <f>LEFT(IdentKOD8,1)</f>
      </c>
      <c r="P110" s="50">
        <f>IdentKOD9</f>
        <v>0</v>
      </c>
      <c r="Q110" s="50">
        <f>IdentKOD10</f>
        <v>0</v>
      </c>
      <c r="R110" s="50">
        <v>399</v>
      </c>
      <c r="S110" s="46" t="s">
        <v>337</v>
      </c>
      <c r="T110" s="55">
        <f>R39947391</f>
        <v>0</v>
      </c>
      <c r="U110" s="55">
        <f>R39947392</f>
        <v>0</v>
      </c>
      <c r="V110" s="57" t="str">
        <f>R39947393</f>
        <v>x</v>
      </c>
      <c r="W110" s="56">
        <f>R39947394</f>
        <v>0</v>
      </c>
    </row>
    <row r="111" spans="1:23" ht="12.75">
      <c r="A111" s="51">
        <f>IdentICO</f>
        <v>0</v>
      </c>
      <c r="B111" s="50">
        <f>IdentNazov</f>
        <v>0</v>
      </c>
      <c r="C111" s="50">
        <f>IdentUlica</f>
        <v>0</v>
      </c>
      <c r="D111" s="50">
        <f>IdentObec</f>
        <v>0</v>
      </c>
      <c r="E111" s="52">
        <f>IdentPSC</f>
        <v>0</v>
      </c>
      <c r="F111" s="50">
        <f>IdentKontakt</f>
        <v>0</v>
      </c>
      <c r="G111" s="50">
        <f>IdentTelefon</f>
        <v>0</v>
      </c>
      <c r="H111" s="50">
        <f>IdentOkresKod</f>
        <v>0</v>
      </c>
      <c r="I111" s="53">
        <f>IdentRegCislo</f>
        <v>0</v>
      </c>
      <c r="J111" s="54" t="str">
        <f>LEFT(IdentKOD1,2)</f>
        <v>55</v>
      </c>
      <c r="K111" s="50">
        <f>IdentKOD3</f>
        <v>0</v>
      </c>
      <c r="L111" s="50">
        <f>IdentKOD5</f>
        <v>0</v>
      </c>
      <c r="M111" s="50">
        <f>IdentKOD6</f>
        <v>0</v>
      </c>
      <c r="N111" s="50">
        <f>IdentKOD7</f>
        <v>0</v>
      </c>
      <c r="O111" s="50">
        <f>LEFT(IdentKOD8,1)</f>
      </c>
      <c r="P111" s="50">
        <f>IdentKOD9</f>
        <v>0</v>
      </c>
      <c r="Q111" s="50">
        <f>IdentKOD10</f>
        <v>0</v>
      </c>
      <c r="R111" s="50">
        <v>399</v>
      </c>
      <c r="S111" s="46" t="s">
        <v>339</v>
      </c>
      <c r="T111" s="55">
        <f>R39947401</f>
        <v>0</v>
      </c>
      <c r="U111" s="55">
        <f>R39947402</f>
        <v>0</v>
      </c>
      <c r="V111" s="57" t="str">
        <f>R39947403</f>
        <v>x</v>
      </c>
      <c r="W111" s="56">
        <f>R39947404</f>
        <v>0</v>
      </c>
    </row>
    <row r="112" spans="1:23" ht="12.75">
      <c r="A112" s="51">
        <f>IdentICO</f>
        <v>0</v>
      </c>
      <c r="B112" s="50">
        <f>IdentNazov</f>
        <v>0</v>
      </c>
      <c r="C112" s="50">
        <f>IdentUlica</f>
        <v>0</v>
      </c>
      <c r="D112" s="50">
        <f>IdentObec</f>
        <v>0</v>
      </c>
      <c r="E112" s="52">
        <f>IdentPSC</f>
        <v>0</v>
      </c>
      <c r="F112" s="50">
        <f>IdentKontakt</f>
        <v>0</v>
      </c>
      <c r="G112" s="50">
        <f>IdentTelefon</f>
        <v>0</v>
      </c>
      <c r="H112" s="50">
        <f>IdentOkresKod</f>
        <v>0</v>
      </c>
      <c r="I112" s="53">
        <f>IdentRegCislo</f>
        <v>0</v>
      </c>
      <c r="J112" s="54" t="str">
        <f>LEFT(IdentKOD1,2)</f>
        <v>55</v>
      </c>
      <c r="K112" s="50">
        <f>IdentKOD3</f>
        <v>0</v>
      </c>
      <c r="L112" s="50">
        <f>IdentKOD5</f>
        <v>0</v>
      </c>
      <c r="M112" s="50">
        <f>IdentKOD6</f>
        <v>0</v>
      </c>
      <c r="N112" s="50">
        <f>IdentKOD7</f>
        <v>0</v>
      </c>
      <c r="O112" s="50">
        <f>LEFT(IdentKOD8,1)</f>
      </c>
      <c r="P112" s="50">
        <f>IdentKOD9</f>
        <v>0</v>
      </c>
      <c r="Q112" s="50">
        <f>IdentKOD10</f>
        <v>0</v>
      </c>
      <c r="R112" s="50">
        <v>399</v>
      </c>
      <c r="S112" s="46" t="s">
        <v>341</v>
      </c>
      <c r="T112" s="55">
        <f>R39947411</f>
        <v>0</v>
      </c>
      <c r="U112" s="55">
        <f>R39947412</f>
        <v>0</v>
      </c>
      <c r="V112" s="57" t="str">
        <f>R39947413</f>
        <v>x</v>
      </c>
      <c r="W112" s="56">
        <f>R39947414</f>
        <v>0</v>
      </c>
    </row>
    <row r="113" spans="1:23" ht="12.75">
      <c r="A113" s="51">
        <f>IdentICO</f>
        <v>0</v>
      </c>
      <c r="B113" s="50">
        <f>IdentNazov</f>
        <v>0</v>
      </c>
      <c r="C113" s="50">
        <f>IdentUlica</f>
        <v>0</v>
      </c>
      <c r="D113" s="50">
        <f>IdentObec</f>
        <v>0</v>
      </c>
      <c r="E113" s="52">
        <f>IdentPSC</f>
        <v>0</v>
      </c>
      <c r="F113" s="50">
        <f>IdentKontakt</f>
        <v>0</v>
      </c>
      <c r="G113" s="50">
        <f>IdentTelefon</f>
        <v>0</v>
      </c>
      <c r="H113" s="50">
        <f>IdentOkresKod</f>
        <v>0</v>
      </c>
      <c r="I113" s="53">
        <f>IdentRegCislo</f>
        <v>0</v>
      </c>
      <c r="J113" s="54" t="str">
        <f>LEFT(IdentKOD1,2)</f>
        <v>55</v>
      </c>
      <c r="K113" s="50">
        <f>IdentKOD3</f>
        <v>0</v>
      </c>
      <c r="L113" s="50">
        <f>IdentKOD5</f>
        <v>0</v>
      </c>
      <c r="M113" s="50">
        <f>IdentKOD6</f>
        <v>0</v>
      </c>
      <c r="N113" s="50">
        <f>IdentKOD7</f>
        <v>0</v>
      </c>
      <c r="O113" s="50">
        <f>LEFT(IdentKOD8,1)</f>
      </c>
      <c r="P113" s="50">
        <f>IdentKOD9</f>
        <v>0</v>
      </c>
      <c r="Q113" s="50">
        <f>IdentKOD10</f>
        <v>0</v>
      </c>
      <c r="R113" s="50">
        <v>399</v>
      </c>
      <c r="S113" s="46" t="s">
        <v>343</v>
      </c>
      <c r="T113" s="55">
        <f>R39947421</f>
        <v>0</v>
      </c>
      <c r="U113" s="55">
        <f>R39947422</f>
        <v>0</v>
      </c>
      <c r="V113" s="57" t="str">
        <f>R39947423</f>
        <v>x</v>
      </c>
      <c r="W113" s="56">
        <f>R39947424</f>
        <v>0</v>
      </c>
    </row>
    <row r="114" spans="1:23" ht="12.75">
      <c r="A114" s="51">
        <f>IdentICO</f>
        <v>0</v>
      </c>
      <c r="B114" s="50">
        <f>IdentNazov</f>
        <v>0</v>
      </c>
      <c r="C114" s="50">
        <f>IdentUlica</f>
        <v>0</v>
      </c>
      <c r="D114" s="50">
        <f>IdentObec</f>
        <v>0</v>
      </c>
      <c r="E114" s="52">
        <f>IdentPSC</f>
        <v>0</v>
      </c>
      <c r="F114" s="50">
        <f>IdentKontakt</f>
        <v>0</v>
      </c>
      <c r="G114" s="50">
        <f>IdentTelefon</f>
        <v>0</v>
      </c>
      <c r="H114" s="50">
        <f>IdentOkresKod</f>
        <v>0</v>
      </c>
      <c r="I114" s="53">
        <f>IdentRegCislo</f>
        <v>0</v>
      </c>
      <c r="J114" s="54" t="str">
        <f>LEFT(IdentKOD1,2)</f>
        <v>55</v>
      </c>
      <c r="K114" s="50">
        <f>IdentKOD3</f>
        <v>0</v>
      </c>
      <c r="L114" s="50">
        <f>IdentKOD5</f>
        <v>0</v>
      </c>
      <c r="M114" s="50">
        <f>IdentKOD6</f>
        <v>0</v>
      </c>
      <c r="N114" s="50">
        <f>IdentKOD7</f>
        <v>0</v>
      </c>
      <c r="O114" s="50">
        <f>LEFT(IdentKOD8,1)</f>
      </c>
      <c r="P114" s="50">
        <f>IdentKOD9</f>
        <v>0</v>
      </c>
      <c r="Q114" s="50">
        <f>IdentKOD10</f>
        <v>0</v>
      </c>
      <c r="R114" s="50">
        <v>399</v>
      </c>
      <c r="S114" s="46" t="s">
        <v>345</v>
      </c>
      <c r="T114" s="55">
        <f>R39947431</f>
        <v>0</v>
      </c>
      <c r="U114" s="55">
        <f>R39947432</f>
        <v>0</v>
      </c>
      <c r="V114" s="57" t="str">
        <f>R39947433</f>
        <v>x</v>
      </c>
      <c r="W114" s="56">
        <f>R39947434</f>
        <v>0</v>
      </c>
    </row>
    <row r="115" spans="1:23" ht="12.75">
      <c r="A115" s="51">
        <f>IdentICO</f>
        <v>0</v>
      </c>
      <c r="B115" s="50">
        <f>IdentNazov</f>
        <v>0</v>
      </c>
      <c r="C115" s="50">
        <f>IdentUlica</f>
        <v>0</v>
      </c>
      <c r="D115" s="50">
        <f>IdentObec</f>
        <v>0</v>
      </c>
      <c r="E115" s="52">
        <f>IdentPSC</f>
        <v>0</v>
      </c>
      <c r="F115" s="50">
        <f>IdentKontakt</f>
        <v>0</v>
      </c>
      <c r="G115" s="50">
        <f>IdentTelefon</f>
        <v>0</v>
      </c>
      <c r="H115" s="50">
        <f>IdentOkresKod</f>
        <v>0</v>
      </c>
      <c r="I115" s="53">
        <f>IdentRegCislo</f>
        <v>0</v>
      </c>
      <c r="J115" s="54" t="str">
        <f>LEFT(IdentKOD1,2)</f>
        <v>55</v>
      </c>
      <c r="K115" s="50">
        <f>IdentKOD3</f>
        <v>0</v>
      </c>
      <c r="L115" s="50">
        <f>IdentKOD5</f>
        <v>0</v>
      </c>
      <c r="M115" s="50">
        <f>IdentKOD6</f>
        <v>0</v>
      </c>
      <c r="N115" s="50">
        <f>IdentKOD7</f>
        <v>0</v>
      </c>
      <c r="O115" s="50">
        <f>LEFT(IdentKOD8,1)</f>
      </c>
      <c r="P115" s="50">
        <f>IdentKOD9</f>
        <v>0</v>
      </c>
      <c r="Q115" s="50">
        <f>IdentKOD10</f>
        <v>0</v>
      </c>
      <c r="R115" s="50">
        <v>399</v>
      </c>
      <c r="S115" s="46" t="s">
        <v>347</v>
      </c>
      <c r="T115" s="55">
        <f>R39947441</f>
        <v>0</v>
      </c>
      <c r="U115" s="55">
        <f>R39947442</f>
        <v>0</v>
      </c>
      <c r="V115" s="57" t="str">
        <f>R39947443</f>
        <v>x</v>
      </c>
      <c r="W115" s="56">
        <f>R39947444</f>
        <v>0</v>
      </c>
    </row>
    <row r="116" spans="1:23" ht="12.75">
      <c r="A116" s="51">
        <f>IdentICO</f>
        <v>0</v>
      </c>
      <c r="B116" s="50">
        <f>IdentNazov</f>
        <v>0</v>
      </c>
      <c r="C116" s="50">
        <f>IdentUlica</f>
        <v>0</v>
      </c>
      <c r="D116" s="50">
        <f>IdentObec</f>
        <v>0</v>
      </c>
      <c r="E116" s="52">
        <f>IdentPSC</f>
        <v>0</v>
      </c>
      <c r="F116" s="50">
        <f>IdentKontakt</f>
        <v>0</v>
      </c>
      <c r="G116" s="50">
        <f>IdentTelefon</f>
        <v>0</v>
      </c>
      <c r="H116" s="50">
        <f>IdentOkresKod</f>
        <v>0</v>
      </c>
      <c r="I116" s="53">
        <f>IdentRegCislo</f>
        <v>0</v>
      </c>
      <c r="J116" s="54" t="str">
        <f>LEFT(IdentKOD1,2)</f>
        <v>55</v>
      </c>
      <c r="K116" s="50">
        <f>IdentKOD3</f>
        <v>0</v>
      </c>
      <c r="L116" s="50">
        <f>IdentKOD5</f>
        <v>0</v>
      </c>
      <c r="M116" s="50">
        <f>IdentKOD6</f>
        <v>0</v>
      </c>
      <c r="N116" s="50">
        <f>IdentKOD7</f>
        <v>0</v>
      </c>
      <c r="O116" s="50">
        <f>LEFT(IdentKOD8,1)</f>
      </c>
      <c r="P116" s="50">
        <f>IdentKOD9</f>
        <v>0</v>
      </c>
      <c r="Q116" s="50">
        <f>IdentKOD10</f>
        <v>0</v>
      </c>
      <c r="R116" s="50">
        <v>399</v>
      </c>
      <c r="S116" s="46" t="s">
        <v>349</v>
      </c>
      <c r="T116" s="55">
        <f>R39947451</f>
        <v>0</v>
      </c>
      <c r="U116" s="55">
        <f>R39947452</f>
        <v>0</v>
      </c>
      <c r="V116" s="57" t="str">
        <f>R39947453</f>
        <v>x</v>
      </c>
      <c r="W116" s="56">
        <f>R39947454</f>
        <v>0</v>
      </c>
    </row>
    <row r="117" spans="1:23" ht="12.75">
      <c r="A117" s="51">
        <f>IdentICO</f>
        <v>0</v>
      </c>
      <c r="B117" s="50">
        <f>IdentNazov</f>
        <v>0</v>
      </c>
      <c r="C117" s="50">
        <f>IdentUlica</f>
        <v>0</v>
      </c>
      <c r="D117" s="50">
        <f>IdentObec</f>
        <v>0</v>
      </c>
      <c r="E117" s="52">
        <f>IdentPSC</f>
        <v>0</v>
      </c>
      <c r="F117" s="50">
        <f>IdentKontakt</f>
        <v>0</v>
      </c>
      <c r="G117" s="50">
        <f>IdentTelefon</f>
        <v>0</v>
      </c>
      <c r="H117" s="50">
        <f>IdentOkresKod</f>
        <v>0</v>
      </c>
      <c r="I117" s="53">
        <f>IdentRegCislo</f>
        <v>0</v>
      </c>
      <c r="J117" s="54" t="str">
        <f>LEFT(IdentKOD1,2)</f>
        <v>55</v>
      </c>
      <c r="K117" s="50">
        <f>IdentKOD3</f>
        <v>0</v>
      </c>
      <c r="L117" s="50">
        <f>IdentKOD5</f>
        <v>0</v>
      </c>
      <c r="M117" s="50">
        <f>IdentKOD6</f>
        <v>0</v>
      </c>
      <c r="N117" s="50">
        <f>IdentKOD7</f>
        <v>0</v>
      </c>
      <c r="O117" s="50">
        <f>LEFT(IdentKOD8,1)</f>
      </c>
      <c r="P117" s="50">
        <f>IdentKOD9</f>
        <v>0</v>
      </c>
      <c r="Q117" s="50">
        <f>IdentKOD10</f>
        <v>0</v>
      </c>
      <c r="R117" s="50">
        <v>399</v>
      </c>
      <c r="S117" s="46" t="s">
        <v>351</v>
      </c>
      <c r="T117" s="55">
        <f>R39947461</f>
        <v>0</v>
      </c>
      <c r="U117" s="55">
        <f>R39947462</f>
        <v>0</v>
      </c>
      <c r="V117" s="57" t="str">
        <f>R39947463</f>
        <v>x</v>
      </c>
      <c r="W117" s="56">
        <f>R39947464</f>
        <v>0</v>
      </c>
    </row>
    <row r="118" spans="1:23" ht="12.75">
      <c r="A118" s="51">
        <f>IdentICO</f>
        <v>0</v>
      </c>
      <c r="B118" s="50">
        <f>IdentNazov</f>
        <v>0</v>
      </c>
      <c r="C118" s="50">
        <f>IdentUlica</f>
        <v>0</v>
      </c>
      <c r="D118" s="50">
        <f>IdentObec</f>
        <v>0</v>
      </c>
      <c r="E118" s="52">
        <f>IdentPSC</f>
        <v>0</v>
      </c>
      <c r="F118" s="50">
        <f>IdentKontakt</f>
        <v>0</v>
      </c>
      <c r="G118" s="50">
        <f>IdentTelefon</f>
        <v>0</v>
      </c>
      <c r="H118" s="50">
        <f>IdentOkresKod</f>
        <v>0</v>
      </c>
      <c r="I118" s="53">
        <f>IdentRegCislo</f>
        <v>0</v>
      </c>
      <c r="J118" s="54" t="str">
        <f>LEFT(IdentKOD1,2)</f>
        <v>55</v>
      </c>
      <c r="K118" s="50">
        <f>IdentKOD3</f>
        <v>0</v>
      </c>
      <c r="L118" s="50">
        <f>IdentKOD5</f>
        <v>0</v>
      </c>
      <c r="M118" s="50">
        <f>IdentKOD6</f>
        <v>0</v>
      </c>
      <c r="N118" s="50">
        <f>IdentKOD7</f>
        <v>0</v>
      </c>
      <c r="O118" s="50">
        <f>LEFT(IdentKOD8,1)</f>
      </c>
      <c r="P118" s="50">
        <f>IdentKOD9</f>
        <v>0</v>
      </c>
      <c r="Q118" s="50">
        <f>IdentKOD10</f>
        <v>0</v>
      </c>
      <c r="R118" s="50">
        <v>399</v>
      </c>
      <c r="S118" s="46" t="s">
        <v>353</v>
      </c>
      <c r="T118" s="55">
        <f>R39947471</f>
        <v>0</v>
      </c>
      <c r="U118" s="55">
        <f>R39947472</f>
        <v>0</v>
      </c>
      <c r="V118" s="57" t="str">
        <f>R39947473</f>
        <v>x</v>
      </c>
      <c r="W118" s="56">
        <f>R39947474</f>
        <v>0</v>
      </c>
    </row>
    <row r="119" spans="1:23" ht="12.75">
      <c r="A119" s="51">
        <f>IdentICO</f>
        <v>0</v>
      </c>
      <c r="B119" s="50">
        <f>IdentNazov</f>
        <v>0</v>
      </c>
      <c r="C119" s="50">
        <f>IdentUlica</f>
        <v>0</v>
      </c>
      <c r="D119" s="50">
        <f>IdentObec</f>
        <v>0</v>
      </c>
      <c r="E119" s="52">
        <f>IdentPSC</f>
        <v>0</v>
      </c>
      <c r="F119" s="50">
        <f>IdentKontakt</f>
        <v>0</v>
      </c>
      <c r="G119" s="50">
        <f>IdentTelefon</f>
        <v>0</v>
      </c>
      <c r="H119" s="50">
        <f>IdentOkresKod</f>
        <v>0</v>
      </c>
      <c r="I119" s="53">
        <f>IdentRegCislo</f>
        <v>0</v>
      </c>
      <c r="J119" s="54" t="str">
        <f>LEFT(IdentKOD1,2)</f>
        <v>55</v>
      </c>
      <c r="K119" s="50">
        <f>IdentKOD3</f>
        <v>0</v>
      </c>
      <c r="L119" s="50">
        <f>IdentKOD5</f>
        <v>0</v>
      </c>
      <c r="M119" s="50">
        <f>IdentKOD6</f>
        <v>0</v>
      </c>
      <c r="N119" s="50">
        <f>IdentKOD7</f>
        <v>0</v>
      </c>
      <c r="O119" s="50">
        <f>LEFT(IdentKOD8,1)</f>
      </c>
      <c r="P119" s="50">
        <f>IdentKOD9</f>
        <v>0</v>
      </c>
      <c r="Q119" s="50">
        <f>IdentKOD10</f>
        <v>0</v>
      </c>
      <c r="R119" s="50">
        <v>399</v>
      </c>
      <c r="S119" s="46" t="s">
        <v>355</v>
      </c>
      <c r="T119" s="55">
        <f>R39947481</f>
        <v>0</v>
      </c>
      <c r="U119" s="55">
        <f>R39947482</f>
        <v>0</v>
      </c>
      <c r="V119" s="57" t="str">
        <f>R39947483</f>
        <v>x</v>
      </c>
      <c r="W119" s="56">
        <f>R39947484</f>
        <v>0</v>
      </c>
    </row>
    <row r="120" spans="1:23" ht="12.75">
      <c r="A120" s="51">
        <f>IdentICO</f>
        <v>0</v>
      </c>
      <c r="B120" s="50">
        <f>IdentNazov</f>
        <v>0</v>
      </c>
      <c r="C120" s="50">
        <f>IdentUlica</f>
        <v>0</v>
      </c>
      <c r="D120" s="50">
        <f>IdentObec</f>
        <v>0</v>
      </c>
      <c r="E120" s="52">
        <f>IdentPSC</f>
        <v>0</v>
      </c>
      <c r="F120" s="50">
        <f>IdentKontakt</f>
        <v>0</v>
      </c>
      <c r="G120" s="50">
        <f>IdentTelefon</f>
        <v>0</v>
      </c>
      <c r="H120" s="50">
        <f>IdentOkresKod</f>
        <v>0</v>
      </c>
      <c r="I120" s="53">
        <f>IdentRegCislo</f>
        <v>0</v>
      </c>
      <c r="J120" s="54" t="str">
        <f>LEFT(IdentKOD1,2)</f>
        <v>55</v>
      </c>
      <c r="K120" s="50">
        <f>IdentKOD3</f>
        <v>0</v>
      </c>
      <c r="L120" s="50">
        <f>IdentKOD5</f>
        <v>0</v>
      </c>
      <c r="M120" s="50">
        <f>IdentKOD6</f>
        <v>0</v>
      </c>
      <c r="N120" s="50">
        <f>IdentKOD7</f>
        <v>0</v>
      </c>
      <c r="O120" s="50">
        <f>LEFT(IdentKOD8,1)</f>
      </c>
      <c r="P120" s="50">
        <f>IdentKOD9</f>
        <v>0</v>
      </c>
      <c r="Q120" s="50">
        <f>IdentKOD10</f>
        <v>0</v>
      </c>
      <c r="R120" s="50">
        <v>399</v>
      </c>
      <c r="S120" s="46" t="s">
        <v>357</v>
      </c>
      <c r="T120" s="55">
        <f>R39947501</f>
        <v>0</v>
      </c>
      <c r="U120" s="55">
        <f>R39947502</f>
        <v>0</v>
      </c>
      <c r="V120" s="57" t="str">
        <f>R39947503</f>
        <v>x</v>
      </c>
      <c r="W120" s="56">
        <f>R39947504</f>
        <v>0</v>
      </c>
    </row>
    <row r="121" spans="1:23" ht="12.75">
      <c r="A121" s="51">
        <f>IdentICO</f>
        <v>0</v>
      </c>
      <c r="B121" s="50">
        <f>IdentNazov</f>
        <v>0</v>
      </c>
      <c r="C121" s="50">
        <f>IdentUlica</f>
        <v>0</v>
      </c>
      <c r="D121" s="50">
        <f>IdentObec</f>
        <v>0</v>
      </c>
      <c r="E121" s="52">
        <f>IdentPSC</f>
        <v>0</v>
      </c>
      <c r="F121" s="50">
        <f>IdentKontakt</f>
        <v>0</v>
      </c>
      <c r="G121" s="50">
        <f>IdentTelefon</f>
        <v>0</v>
      </c>
      <c r="H121" s="50">
        <f>IdentOkresKod</f>
        <v>0</v>
      </c>
      <c r="I121" s="53">
        <f>IdentRegCislo</f>
        <v>0</v>
      </c>
      <c r="J121" s="54" t="str">
        <f>LEFT(IdentKOD1,2)</f>
        <v>55</v>
      </c>
      <c r="K121" s="50">
        <f>IdentKOD3</f>
        <v>0</v>
      </c>
      <c r="L121" s="50">
        <f>IdentKOD5</f>
        <v>0</v>
      </c>
      <c r="M121" s="50">
        <f>IdentKOD6</f>
        <v>0</v>
      </c>
      <c r="N121" s="50">
        <f>IdentKOD7</f>
        <v>0</v>
      </c>
      <c r="O121" s="50">
        <f>LEFT(IdentKOD8,1)</f>
      </c>
      <c r="P121" s="50">
        <f>IdentKOD9</f>
        <v>0</v>
      </c>
      <c r="Q121" s="50">
        <f>IdentKOD10</f>
        <v>0</v>
      </c>
      <c r="R121" s="50">
        <v>399</v>
      </c>
      <c r="S121" s="46" t="s">
        <v>359</v>
      </c>
      <c r="T121" s="55">
        <f>R39947521</f>
        <v>0</v>
      </c>
      <c r="U121" s="55">
        <f>R39947522</f>
        <v>0</v>
      </c>
      <c r="V121" s="57" t="str">
        <f>R39947523</f>
        <v>x</v>
      </c>
      <c r="W121" s="56">
        <f>R39947524</f>
        <v>0</v>
      </c>
    </row>
    <row r="122" spans="1:23" ht="12.75">
      <c r="A122" s="51">
        <f>IdentICO</f>
        <v>0</v>
      </c>
      <c r="B122" s="50">
        <f>IdentNazov</f>
        <v>0</v>
      </c>
      <c r="C122" s="50">
        <f>IdentUlica</f>
        <v>0</v>
      </c>
      <c r="D122" s="50">
        <f>IdentObec</f>
        <v>0</v>
      </c>
      <c r="E122" s="52">
        <f>IdentPSC</f>
        <v>0</v>
      </c>
      <c r="F122" s="50">
        <f>IdentKontakt</f>
        <v>0</v>
      </c>
      <c r="G122" s="50">
        <f>IdentTelefon</f>
        <v>0</v>
      </c>
      <c r="H122" s="50">
        <f>IdentOkresKod</f>
        <v>0</v>
      </c>
      <c r="I122" s="53">
        <f>IdentRegCislo</f>
        <v>0</v>
      </c>
      <c r="J122" s="54" t="str">
        <f>LEFT(IdentKOD1,2)</f>
        <v>55</v>
      </c>
      <c r="K122" s="50">
        <f>IdentKOD3</f>
        <v>0</v>
      </c>
      <c r="L122" s="50">
        <f>IdentKOD5</f>
        <v>0</v>
      </c>
      <c r="M122" s="50">
        <f>IdentKOD6</f>
        <v>0</v>
      </c>
      <c r="N122" s="50">
        <f>IdentKOD7</f>
        <v>0</v>
      </c>
      <c r="O122" s="50">
        <f>LEFT(IdentKOD8,1)</f>
      </c>
      <c r="P122" s="50">
        <f>IdentKOD9</f>
        <v>0</v>
      </c>
      <c r="Q122" s="50">
        <f>IdentKOD10</f>
        <v>0</v>
      </c>
      <c r="R122" s="50">
        <v>399</v>
      </c>
      <c r="S122" s="46" t="s">
        <v>361</v>
      </c>
      <c r="T122" s="55">
        <f>R39947531</f>
        <v>0</v>
      </c>
      <c r="U122" s="55">
        <f>R39947532</f>
        <v>0</v>
      </c>
      <c r="V122" s="57" t="str">
        <f>R39947533</f>
        <v>x</v>
      </c>
      <c r="W122" s="56">
        <f>R39947534</f>
        <v>0</v>
      </c>
    </row>
    <row r="123" spans="1:23" ht="12.75">
      <c r="A123" s="51">
        <f>IdentICO</f>
        <v>0</v>
      </c>
      <c r="B123" s="50">
        <f>IdentNazov</f>
        <v>0</v>
      </c>
      <c r="C123" s="50">
        <f>IdentUlica</f>
        <v>0</v>
      </c>
      <c r="D123" s="50">
        <f>IdentObec</f>
        <v>0</v>
      </c>
      <c r="E123" s="52">
        <f>IdentPSC</f>
        <v>0</v>
      </c>
      <c r="F123" s="50">
        <f>IdentKontakt</f>
        <v>0</v>
      </c>
      <c r="G123" s="50">
        <f>IdentTelefon</f>
        <v>0</v>
      </c>
      <c r="H123" s="50">
        <f>IdentOkresKod</f>
        <v>0</v>
      </c>
      <c r="I123" s="53">
        <f>IdentRegCislo</f>
        <v>0</v>
      </c>
      <c r="J123" s="54" t="str">
        <f>LEFT(IdentKOD1,2)</f>
        <v>55</v>
      </c>
      <c r="K123" s="50">
        <f>IdentKOD3</f>
        <v>0</v>
      </c>
      <c r="L123" s="50">
        <f>IdentKOD5</f>
        <v>0</v>
      </c>
      <c r="M123" s="50">
        <f>IdentKOD6</f>
        <v>0</v>
      </c>
      <c r="N123" s="50">
        <f>IdentKOD7</f>
        <v>0</v>
      </c>
      <c r="O123" s="50">
        <f>LEFT(IdentKOD8,1)</f>
      </c>
      <c r="P123" s="50">
        <f>IdentKOD9</f>
        <v>0</v>
      </c>
      <c r="Q123" s="50">
        <f>IdentKOD10</f>
        <v>0</v>
      </c>
      <c r="R123" s="50">
        <v>399</v>
      </c>
      <c r="S123" s="46" t="s">
        <v>363</v>
      </c>
      <c r="T123" s="55">
        <f>R39947541</f>
        <v>0</v>
      </c>
      <c r="U123" s="55">
        <f>R39947542</f>
        <v>0</v>
      </c>
      <c r="V123" s="57" t="str">
        <f>R39947543</f>
        <v>x</v>
      </c>
      <c r="W123" s="56">
        <f>R39947544</f>
        <v>0</v>
      </c>
    </row>
    <row r="124" spans="1:23" ht="12.75">
      <c r="A124" s="51">
        <f>IdentICO</f>
        <v>0</v>
      </c>
      <c r="B124" s="50">
        <f>IdentNazov</f>
        <v>0</v>
      </c>
      <c r="C124" s="50">
        <f>IdentUlica</f>
        <v>0</v>
      </c>
      <c r="D124" s="50">
        <f>IdentObec</f>
        <v>0</v>
      </c>
      <c r="E124" s="52">
        <f>IdentPSC</f>
        <v>0</v>
      </c>
      <c r="F124" s="50">
        <f>IdentKontakt</f>
        <v>0</v>
      </c>
      <c r="G124" s="50">
        <f>IdentTelefon</f>
        <v>0</v>
      </c>
      <c r="H124" s="50">
        <f>IdentOkresKod</f>
        <v>0</v>
      </c>
      <c r="I124" s="53">
        <f>IdentRegCislo</f>
        <v>0</v>
      </c>
      <c r="J124" s="54" t="str">
        <f>LEFT(IdentKOD1,2)</f>
        <v>55</v>
      </c>
      <c r="K124" s="50">
        <f>IdentKOD3</f>
        <v>0</v>
      </c>
      <c r="L124" s="50">
        <f>IdentKOD5</f>
        <v>0</v>
      </c>
      <c r="M124" s="50">
        <f>IdentKOD6</f>
        <v>0</v>
      </c>
      <c r="N124" s="50">
        <f>IdentKOD7</f>
        <v>0</v>
      </c>
      <c r="O124" s="50">
        <f>LEFT(IdentKOD8,1)</f>
      </c>
      <c r="P124" s="50">
        <f>IdentKOD9</f>
        <v>0</v>
      </c>
      <c r="Q124" s="50">
        <f>IdentKOD10</f>
        <v>0</v>
      </c>
      <c r="R124" s="50">
        <v>399</v>
      </c>
      <c r="S124" s="46" t="s">
        <v>365</v>
      </c>
      <c r="T124" s="55">
        <f>R39947551</f>
        <v>0</v>
      </c>
      <c r="U124" s="55">
        <f>R39947552</f>
        <v>0</v>
      </c>
      <c r="V124" s="57" t="str">
        <f>R39947553</f>
        <v>x</v>
      </c>
      <c r="W124" s="56">
        <f>R39947554</f>
        <v>0</v>
      </c>
    </row>
    <row r="125" spans="1:23" ht="12.75">
      <c r="A125" s="51">
        <f>IdentICO</f>
        <v>0</v>
      </c>
      <c r="B125" s="50">
        <f>IdentNazov</f>
        <v>0</v>
      </c>
      <c r="C125" s="50">
        <f>IdentUlica</f>
        <v>0</v>
      </c>
      <c r="D125" s="50">
        <f>IdentObec</f>
        <v>0</v>
      </c>
      <c r="E125" s="52">
        <f>IdentPSC</f>
        <v>0</v>
      </c>
      <c r="F125" s="50">
        <f>IdentKontakt</f>
        <v>0</v>
      </c>
      <c r="G125" s="50">
        <f>IdentTelefon</f>
        <v>0</v>
      </c>
      <c r="H125" s="50">
        <f>IdentOkresKod</f>
        <v>0</v>
      </c>
      <c r="I125" s="53">
        <f>IdentRegCislo</f>
        <v>0</v>
      </c>
      <c r="J125" s="54" t="str">
        <f>LEFT(IdentKOD1,2)</f>
        <v>55</v>
      </c>
      <c r="K125" s="50">
        <f>IdentKOD3</f>
        <v>0</v>
      </c>
      <c r="L125" s="50">
        <f>IdentKOD5</f>
        <v>0</v>
      </c>
      <c r="M125" s="50">
        <f>IdentKOD6</f>
        <v>0</v>
      </c>
      <c r="N125" s="50">
        <f>IdentKOD7</f>
        <v>0</v>
      </c>
      <c r="O125" s="50">
        <f>LEFT(IdentKOD8,1)</f>
      </c>
      <c r="P125" s="50">
        <f>IdentKOD9</f>
        <v>0</v>
      </c>
      <c r="Q125" s="50">
        <f>IdentKOD10</f>
        <v>0</v>
      </c>
      <c r="R125" s="50">
        <v>399</v>
      </c>
      <c r="S125" s="46" t="s">
        <v>367</v>
      </c>
      <c r="T125" s="55">
        <f>R39947561</f>
        <v>0</v>
      </c>
      <c r="U125" s="55">
        <f>R39947562</f>
        <v>0</v>
      </c>
      <c r="V125" s="57" t="str">
        <f>R39947563</f>
        <v>x</v>
      </c>
      <c r="W125" s="56">
        <f>R39947564</f>
        <v>0</v>
      </c>
    </row>
    <row r="126" spans="1:23" ht="12.75">
      <c r="A126" s="51">
        <f>IdentICO</f>
        <v>0</v>
      </c>
      <c r="B126" s="50">
        <f>IdentNazov</f>
        <v>0</v>
      </c>
      <c r="C126" s="50">
        <f>IdentUlica</f>
        <v>0</v>
      </c>
      <c r="D126" s="50">
        <f>IdentObec</f>
        <v>0</v>
      </c>
      <c r="E126" s="52">
        <f>IdentPSC</f>
        <v>0</v>
      </c>
      <c r="F126" s="50">
        <f>IdentKontakt</f>
        <v>0</v>
      </c>
      <c r="G126" s="50">
        <f>IdentTelefon</f>
        <v>0</v>
      </c>
      <c r="H126" s="50">
        <f>IdentOkresKod</f>
        <v>0</v>
      </c>
      <c r="I126" s="53">
        <f>IdentRegCislo</f>
        <v>0</v>
      </c>
      <c r="J126" s="54" t="str">
        <f>LEFT(IdentKOD1,2)</f>
        <v>55</v>
      </c>
      <c r="K126" s="50">
        <f>IdentKOD3</f>
        <v>0</v>
      </c>
      <c r="L126" s="50">
        <f>IdentKOD5</f>
        <v>0</v>
      </c>
      <c r="M126" s="50">
        <f>IdentKOD6</f>
        <v>0</v>
      </c>
      <c r="N126" s="50">
        <f>IdentKOD7</f>
        <v>0</v>
      </c>
      <c r="O126" s="50">
        <f>LEFT(IdentKOD8,1)</f>
      </c>
      <c r="P126" s="50">
        <f>IdentKOD9</f>
        <v>0</v>
      </c>
      <c r="Q126" s="50">
        <f>IdentKOD10</f>
        <v>0</v>
      </c>
      <c r="R126" s="50">
        <v>399</v>
      </c>
      <c r="S126" s="46" t="s">
        <v>369</v>
      </c>
      <c r="T126" s="55">
        <f>R39947571</f>
        <v>0</v>
      </c>
      <c r="U126" s="55">
        <f>R39947572</f>
        <v>0</v>
      </c>
      <c r="V126" s="57" t="str">
        <f>R39947573</f>
        <v>x</v>
      </c>
      <c r="W126" s="56">
        <f>R39947574</f>
        <v>0</v>
      </c>
    </row>
    <row r="127" spans="1:23" ht="12.75">
      <c r="A127" s="51">
        <f>IdentICO</f>
        <v>0</v>
      </c>
      <c r="B127" s="50">
        <f>IdentNazov</f>
        <v>0</v>
      </c>
      <c r="C127" s="50">
        <f>IdentUlica</f>
        <v>0</v>
      </c>
      <c r="D127" s="50">
        <f>IdentObec</f>
        <v>0</v>
      </c>
      <c r="E127" s="52">
        <f>IdentPSC</f>
        <v>0</v>
      </c>
      <c r="F127" s="50">
        <f>IdentKontakt</f>
        <v>0</v>
      </c>
      <c r="G127" s="50">
        <f>IdentTelefon</f>
        <v>0</v>
      </c>
      <c r="H127" s="50">
        <f>IdentOkresKod</f>
        <v>0</v>
      </c>
      <c r="I127" s="53">
        <f>IdentRegCislo</f>
        <v>0</v>
      </c>
      <c r="J127" s="54" t="str">
        <f>LEFT(IdentKOD1,2)</f>
        <v>55</v>
      </c>
      <c r="K127" s="50">
        <f>IdentKOD3</f>
        <v>0</v>
      </c>
      <c r="L127" s="50">
        <f>IdentKOD5</f>
        <v>0</v>
      </c>
      <c r="M127" s="50">
        <f>IdentKOD6</f>
        <v>0</v>
      </c>
      <c r="N127" s="50">
        <f>IdentKOD7</f>
        <v>0</v>
      </c>
      <c r="O127" s="50">
        <f>LEFT(IdentKOD8,1)</f>
      </c>
      <c r="P127" s="50">
        <f>IdentKOD9</f>
        <v>0</v>
      </c>
      <c r="Q127" s="50">
        <f>IdentKOD10</f>
        <v>0</v>
      </c>
      <c r="R127" s="50">
        <v>399</v>
      </c>
      <c r="S127" s="46" t="s">
        <v>371</v>
      </c>
      <c r="T127" s="55">
        <f>R39947581</f>
        <v>0</v>
      </c>
      <c r="U127" s="55">
        <f>R39947582</f>
        <v>0</v>
      </c>
      <c r="V127" s="57" t="str">
        <f>R39947583</f>
        <v>x</v>
      </c>
      <c r="W127" s="56">
        <f>R39947584</f>
        <v>0</v>
      </c>
    </row>
    <row r="128" spans="1:23" ht="12.75">
      <c r="A128" s="51">
        <f>IdentICO</f>
        <v>0</v>
      </c>
      <c r="B128" s="50">
        <f>IdentNazov</f>
        <v>0</v>
      </c>
      <c r="C128" s="50">
        <f>IdentUlica</f>
        <v>0</v>
      </c>
      <c r="D128" s="50">
        <f>IdentObec</f>
        <v>0</v>
      </c>
      <c r="E128" s="52">
        <f>IdentPSC</f>
        <v>0</v>
      </c>
      <c r="F128" s="50">
        <f>IdentKontakt</f>
        <v>0</v>
      </c>
      <c r="G128" s="50">
        <f>IdentTelefon</f>
        <v>0</v>
      </c>
      <c r="H128" s="50">
        <f>IdentOkresKod</f>
        <v>0</v>
      </c>
      <c r="I128" s="53">
        <f>IdentRegCislo</f>
        <v>0</v>
      </c>
      <c r="J128" s="54" t="str">
        <f>LEFT(IdentKOD1,2)</f>
        <v>55</v>
      </c>
      <c r="K128" s="50">
        <f>IdentKOD3</f>
        <v>0</v>
      </c>
      <c r="L128" s="50">
        <f>IdentKOD5</f>
        <v>0</v>
      </c>
      <c r="M128" s="50">
        <f>IdentKOD6</f>
        <v>0</v>
      </c>
      <c r="N128" s="50">
        <f>IdentKOD7</f>
        <v>0</v>
      </c>
      <c r="O128" s="50">
        <f>LEFT(IdentKOD8,1)</f>
      </c>
      <c r="P128" s="50">
        <f>IdentKOD9</f>
        <v>0</v>
      </c>
      <c r="Q128" s="50">
        <f>IdentKOD10</f>
        <v>0</v>
      </c>
      <c r="R128" s="50">
        <v>399</v>
      </c>
      <c r="S128" s="46" t="s">
        <v>373</v>
      </c>
      <c r="T128" s="55">
        <f>R39947591</f>
        <v>0</v>
      </c>
      <c r="U128" s="55">
        <f>R39947592</f>
        <v>0</v>
      </c>
      <c r="V128" s="57" t="str">
        <f>R39947593</f>
        <v>x</v>
      </c>
      <c r="W128" s="56">
        <f>R39947594</f>
        <v>0</v>
      </c>
    </row>
    <row r="129" spans="1:23" ht="12.75">
      <c r="A129" s="51">
        <f>IdentICO</f>
        <v>0</v>
      </c>
      <c r="B129" s="50">
        <f>IdentNazov</f>
        <v>0</v>
      </c>
      <c r="C129" s="50">
        <f>IdentUlica</f>
        <v>0</v>
      </c>
      <c r="D129" s="50">
        <f>IdentObec</f>
        <v>0</v>
      </c>
      <c r="E129" s="52">
        <f>IdentPSC</f>
        <v>0</v>
      </c>
      <c r="F129" s="50">
        <f>IdentKontakt</f>
        <v>0</v>
      </c>
      <c r="G129" s="50">
        <f>IdentTelefon</f>
        <v>0</v>
      </c>
      <c r="H129" s="50">
        <f>IdentOkresKod</f>
        <v>0</v>
      </c>
      <c r="I129" s="53">
        <f>IdentRegCislo</f>
        <v>0</v>
      </c>
      <c r="J129" s="54" t="str">
        <f>LEFT(IdentKOD1,2)</f>
        <v>55</v>
      </c>
      <c r="K129" s="50">
        <f>IdentKOD3</f>
        <v>0</v>
      </c>
      <c r="L129" s="50">
        <f>IdentKOD5</f>
        <v>0</v>
      </c>
      <c r="M129" s="50">
        <f>IdentKOD6</f>
        <v>0</v>
      </c>
      <c r="N129" s="50">
        <f>IdentKOD7</f>
        <v>0</v>
      </c>
      <c r="O129" s="50">
        <f>LEFT(IdentKOD8,1)</f>
      </c>
      <c r="P129" s="50">
        <f>IdentKOD9</f>
        <v>0</v>
      </c>
      <c r="Q129" s="50">
        <f>IdentKOD10</f>
        <v>0</v>
      </c>
      <c r="R129" s="50">
        <v>399</v>
      </c>
      <c r="S129" s="46" t="s">
        <v>375</v>
      </c>
      <c r="T129" s="55">
        <f>R39947601</f>
        <v>0</v>
      </c>
      <c r="U129" s="55">
        <f>R39947602</f>
        <v>0</v>
      </c>
      <c r="V129" s="57" t="str">
        <f>R39947603</f>
        <v>x</v>
      </c>
      <c r="W129" s="56">
        <f>R39947604</f>
        <v>0</v>
      </c>
    </row>
    <row r="130" spans="1:23" ht="12.75">
      <c r="A130" s="51">
        <f>IdentICO</f>
        <v>0</v>
      </c>
      <c r="B130" s="50">
        <f>IdentNazov</f>
        <v>0</v>
      </c>
      <c r="C130" s="50">
        <f>IdentUlica</f>
        <v>0</v>
      </c>
      <c r="D130" s="50">
        <f>IdentObec</f>
        <v>0</v>
      </c>
      <c r="E130" s="52">
        <f>IdentPSC</f>
        <v>0</v>
      </c>
      <c r="F130" s="50">
        <f>IdentKontakt</f>
        <v>0</v>
      </c>
      <c r="G130" s="50">
        <f>IdentTelefon</f>
        <v>0</v>
      </c>
      <c r="H130" s="50">
        <f>IdentOkresKod</f>
        <v>0</v>
      </c>
      <c r="I130" s="53">
        <f>IdentRegCislo</f>
        <v>0</v>
      </c>
      <c r="J130" s="54" t="str">
        <f>LEFT(IdentKOD1,2)</f>
        <v>55</v>
      </c>
      <c r="K130" s="50">
        <f>IdentKOD3</f>
        <v>0</v>
      </c>
      <c r="L130" s="50">
        <f>IdentKOD5</f>
        <v>0</v>
      </c>
      <c r="M130" s="50">
        <f>IdentKOD6</f>
        <v>0</v>
      </c>
      <c r="N130" s="50">
        <f>IdentKOD7</f>
        <v>0</v>
      </c>
      <c r="O130" s="50">
        <f>LEFT(IdentKOD8,1)</f>
      </c>
      <c r="P130" s="50">
        <f>IdentKOD9</f>
        <v>0</v>
      </c>
      <c r="Q130" s="50">
        <f>IdentKOD10</f>
        <v>0</v>
      </c>
      <c r="R130" s="50">
        <v>399</v>
      </c>
      <c r="S130" s="46" t="s">
        <v>377</v>
      </c>
      <c r="T130" s="55">
        <f>R39947701</f>
        <v>0</v>
      </c>
      <c r="U130" s="55">
        <f>R39947702</f>
        <v>0</v>
      </c>
      <c r="V130" s="57" t="str">
        <f>R39947703</f>
        <v>x</v>
      </c>
      <c r="W130" s="56">
        <f>R39947704</f>
        <v>0</v>
      </c>
    </row>
    <row r="131" spans="1:23" ht="12.75">
      <c r="A131" s="51">
        <f>IdentICO</f>
        <v>0</v>
      </c>
      <c r="B131" s="50">
        <f>IdentNazov</f>
        <v>0</v>
      </c>
      <c r="C131" s="50">
        <f>IdentUlica</f>
        <v>0</v>
      </c>
      <c r="D131" s="50">
        <f>IdentObec</f>
        <v>0</v>
      </c>
      <c r="E131" s="52">
        <f>IdentPSC</f>
        <v>0</v>
      </c>
      <c r="F131" s="50">
        <f>IdentKontakt</f>
        <v>0</v>
      </c>
      <c r="G131" s="50">
        <f>IdentTelefon</f>
        <v>0</v>
      </c>
      <c r="H131" s="50">
        <f>IdentOkresKod</f>
        <v>0</v>
      </c>
      <c r="I131" s="53">
        <f>IdentRegCislo</f>
        <v>0</v>
      </c>
      <c r="J131" s="54" t="str">
        <f>LEFT(IdentKOD1,2)</f>
        <v>55</v>
      </c>
      <c r="K131" s="50">
        <f>IdentKOD3</f>
        <v>0</v>
      </c>
      <c r="L131" s="50">
        <f>IdentKOD5</f>
        <v>0</v>
      </c>
      <c r="M131" s="50">
        <f>IdentKOD6</f>
        <v>0</v>
      </c>
      <c r="N131" s="50">
        <f>IdentKOD7</f>
        <v>0</v>
      </c>
      <c r="O131" s="50">
        <f>LEFT(IdentKOD8,1)</f>
      </c>
      <c r="P131" s="50">
        <f>IdentKOD9</f>
        <v>0</v>
      </c>
      <c r="Q131" s="50">
        <f>IdentKOD10</f>
        <v>0</v>
      </c>
      <c r="R131" s="50">
        <v>399</v>
      </c>
      <c r="S131" s="46" t="s">
        <v>379</v>
      </c>
      <c r="T131" s="55">
        <f>R39947711</f>
        <v>0</v>
      </c>
      <c r="U131" s="55">
        <f>R39947712</f>
        <v>0</v>
      </c>
      <c r="V131" s="57" t="str">
        <f>R39947713</f>
        <v>x</v>
      </c>
      <c r="W131" s="56">
        <f>R39947714</f>
        <v>0</v>
      </c>
    </row>
    <row r="132" spans="1:23" ht="12.75">
      <c r="A132" s="51">
        <f>IdentICO</f>
        <v>0</v>
      </c>
      <c r="B132" s="50">
        <f>IdentNazov</f>
        <v>0</v>
      </c>
      <c r="C132" s="50">
        <f>IdentUlica</f>
        <v>0</v>
      </c>
      <c r="D132" s="50">
        <f>IdentObec</f>
        <v>0</v>
      </c>
      <c r="E132" s="52">
        <f>IdentPSC</f>
        <v>0</v>
      </c>
      <c r="F132" s="50">
        <f>IdentKontakt</f>
        <v>0</v>
      </c>
      <c r="G132" s="50">
        <f>IdentTelefon</f>
        <v>0</v>
      </c>
      <c r="H132" s="50">
        <f>IdentOkresKod</f>
        <v>0</v>
      </c>
      <c r="I132" s="53">
        <f>IdentRegCislo</f>
        <v>0</v>
      </c>
      <c r="J132" s="54" t="str">
        <f>LEFT(IdentKOD1,2)</f>
        <v>55</v>
      </c>
      <c r="K132" s="50">
        <f>IdentKOD3</f>
        <v>0</v>
      </c>
      <c r="L132" s="50">
        <f>IdentKOD5</f>
        <v>0</v>
      </c>
      <c r="M132" s="50">
        <f>IdentKOD6</f>
        <v>0</v>
      </c>
      <c r="N132" s="50">
        <f>IdentKOD7</f>
        <v>0</v>
      </c>
      <c r="O132" s="50">
        <f>LEFT(IdentKOD8,1)</f>
      </c>
      <c r="P132" s="50">
        <f>IdentKOD9</f>
        <v>0</v>
      </c>
      <c r="Q132" s="50">
        <f>IdentKOD10</f>
        <v>0</v>
      </c>
      <c r="R132" s="50">
        <v>399</v>
      </c>
      <c r="S132" s="46" t="s">
        <v>381</v>
      </c>
      <c r="T132" s="55">
        <f>R39947721</f>
        <v>0</v>
      </c>
      <c r="U132" s="55">
        <f>R39947722</f>
        <v>0</v>
      </c>
      <c r="V132" s="57" t="str">
        <f>R39947723</f>
        <v>x</v>
      </c>
      <c r="W132" s="56">
        <f>R39947724</f>
        <v>0</v>
      </c>
    </row>
    <row r="133" spans="1:23" ht="12.75">
      <c r="A133" s="51">
        <f>IdentICO</f>
        <v>0</v>
      </c>
      <c r="B133" s="50">
        <f>IdentNazov</f>
        <v>0</v>
      </c>
      <c r="C133" s="50">
        <f>IdentUlica</f>
        <v>0</v>
      </c>
      <c r="D133" s="50">
        <f>IdentObec</f>
        <v>0</v>
      </c>
      <c r="E133" s="52">
        <f>IdentPSC</f>
        <v>0</v>
      </c>
      <c r="F133" s="50">
        <f>IdentKontakt</f>
        <v>0</v>
      </c>
      <c r="G133" s="50">
        <f>IdentTelefon</f>
        <v>0</v>
      </c>
      <c r="H133" s="50">
        <f>IdentOkresKod</f>
        <v>0</v>
      </c>
      <c r="I133" s="53">
        <f>IdentRegCislo</f>
        <v>0</v>
      </c>
      <c r="J133" s="54" t="str">
        <f>LEFT(IdentKOD1,2)</f>
        <v>55</v>
      </c>
      <c r="K133" s="50">
        <f>IdentKOD3</f>
        <v>0</v>
      </c>
      <c r="L133" s="50">
        <f>IdentKOD5</f>
        <v>0</v>
      </c>
      <c r="M133" s="50">
        <f>IdentKOD6</f>
        <v>0</v>
      </c>
      <c r="N133" s="50">
        <f>IdentKOD7</f>
        <v>0</v>
      </c>
      <c r="O133" s="50">
        <f>LEFT(IdentKOD8,1)</f>
      </c>
      <c r="P133" s="50">
        <f>IdentKOD9</f>
        <v>0</v>
      </c>
      <c r="Q133" s="50">
        <f>IdentKOD10</f>
        <v>0</v>
      </c>
      <c r="R133" s="50">
        <v>399</v>
      </c>
      <c r="S133" s="46" t="s">
        <v>383</v>
      </c>
      <c r="T133" s="55">
        <f>R39947731</f>
        <v>0</v>
      </c>
      <c r="U133" s="55">
        <f>R39947732</f>
        <v>0</v>
      </c>
      <c r="V133" s="57" t="str">
        <f>R39947733</f>
        <v>x</v>
      </c>
      <c r="W133" s="56">
        <f>R39947734</f>
        <v>0</v>
      </c>
    </row>
    <row r="134" spans="1:23" ht="12.75">
      <c r="A134" s="51">
        <f>IdentICO</f>
        <v>0</v>
      </c>
      <c r="B134" s="50">
        <f>IdentNazov</f>
        <v>0</v>
      </c>
      <c r="C134" s="50">
        <f>IdentUlica</f>
        <v>0</v>
      </c>
      <c r="D134" s="50">
        <f>IdentObec</f>
        <v>0</v>
      </c>
      <c r="E134" s="52">
        <f>IdentPSC</f>
        <v>0</v>
      </c>
      <c r="F134" s="50">
        <f>IdentKontakt</f>
        <v>0</v>
      </c>
      <c r="G134" s="50">
        <f>IdentTelefon</f>
        <v>0</v>
      </c>
      <c r="H134" s="50">
        <f>IdentOkresKod</f>
        <v>0</v>
      </c>
      <c r="I134" s="53">
        <f>IdentRegCislo</f>
        <v>0</v>
      </c>
      <c r="J134" s="54" t="str">
        <f>LEFT(IdentKOD1,2)</f>
        <v>55</v>
      </c>
      <c r="K134" s="50">
        <f>IdentKOD3</f>
        <v>0</v>
      </c>
      <c r="L134" s="50">
        <f>IdentKOD5</f>
        <v>0</v>
      </c>
      <c r="M134" s="50">
        <f>IdentKOD6</f>
        <v>0</v>
      </c>
      <c r="N134" s="50">
        <f>IdentKOD7</f>
        <v>0</v>
      </c>
      <c r="O134" s="50">
        <f>LEFT(IdentKOD8,1)</f>
      </c>
      <c r="P134" s="50">
        <f>IdentKOD9</f>
        <v>0</v>
      </c>
      <c r="Q134" s="50">
        <f>IdentKOD10</f>
        <v>0</v>
      </c>
      <c r="R134" s="50">
        <v>399</v>
      </c>
      <c r="S134" s="46" t="s">
        <v>385</v>
      </c>
      <c r="T134" s="55">
        <f>R39947741</f>
        <v>0</v>
      </c>
      <c r="U134" s="55">
        <f>R39947742</f>
        <v>0</v>
      </c>
      <c r="V134" s="57" t="str">
        <f>R39947743</f>
        <v>x</v>
      </c>
      <c r="W134" s="56">
        <f>R39947744</f>
        <v>0</v>
      </c>
    </row>
    <row r="135" spans="1:23" ht="12.75">
      <c r="A135" s="51">
        <f>IdentICO</f>
        <v>0</v>
      </c>
      <c r="B135" s="50">
        <f>IdentNazov</f>
        <v>0</v>
      </c>
      <c r="C135" s="50">
        <f>IdentUlica</f>
        <v>0</v>
      </c>
      <c r="D135" s="50">
        <f>IdentObec</f>
        <v>0</v>
      </c>
      <c r="E135" s="52">
        <f>IdentPSC</f>
        <v>0</v>
      </c>
      <c r="F135" s="50">
        <f>IdentKontakt</f>
        <v>0</v>
      </c>
      <c r="G135" s="50">
        <f>IdentTelefon</f>
        <v>0</v>
      </c>
      <c r="H135" s="50">
        <f>IdentOkresKod</f>
        <v>0</v>
      </c>
      <c r="I135" s="53">
        <f>IdentRegCislo</f>
        <v>0</v>
      </c>
      <c r="J135" s="54" t="str">
        <f>LEFT(IdentKOD1,2)</f>
        <v>55</v>
      </c>
      <c r="K135" s="50">
        <f>IdentKOD3</f>
        <v>0</v>
      </c>
      <c r="L135" s="50">
        <f>IdentKOD5</f>
        <v>0</v>
      </c>
      <c r="M135" s="50">
        <f>IdentKOD6</f>
        <v>0</v>
      </c>
      <c r="N135" s="50">
        <f>IdentKOD7</f>
        <v>0</v>
      </c>
      <c r="O135" s="50">
        <f>LEFT(IdentKOD8,1)</f>
      </c>
      <c r="P135" s="50">
        <f>IdentKOD9</f>
        <v>0</v>
      </c>
      <c r="Q135" s="50">
        <f>IdentKOD10</f>
        <v>0</v>
      </c>
      <c r="R135" s="50">
        <v>399</v>
      </c>
      <c r="S135" s="46" t="s">
        <v>387</v>
      </c>
      <c r="T135" s="55">
        <f>R39947751</f>
        <v>0</v>
      </c>
      <c r="U135" s="55">
        <f>R39947752</f>
        <v>0</v>
      </c>
      <c r="V135" s="57" t="str">
        <f>R39947753</f>
        <v>x</v>
      </c>
      <c r="W135" s="56">
        <f>R39947754</f>
        <v>0</v>
      </c>
    </row>
    <row r="136" spans="1:23" ht="12.75">
      <c r="A136" s="51">
        <f>IdentICO</f>
        <v>0</v>
      </c>
      <c r="B136" s="50">
        <f>IdentNazov</f>
        <v>0</v>
      </c>
      <c r="C136" s="50">
        <f>IdentUlica</f>
        <v>0</v>
      </c>
      <c r="D136" s="50">
        <f>IdentObec</f>
        <v>0</v>
      </c>
      <c r="E136" s="52">
        <f>IdentPSC</f>
        <v>0</v>
      </c>
      <c r="F136" s="50">
        <f>IdentKontakt</f>
        <v>0</v>
      </c>
      <c r="G136" s="50">
        <f>IdentTelefon</f>
        <v>0</v>
      </c>
      <c r="H136" s="50">
        <f>IdentOkresKod</f>
        <v>0</v>
      </c>
      <c r="I136" s="53">
        <f>IdentRegCislo</f>
        <v>0</v>
      </c>
      <c r="J136" s="54" t="str">
        <f>LEFT(IdentKOD1,2)</f>
        <v>55</v>
      </c>
      <c r="K136" s="50">
        <f>IdentKOD3</f>
        <v>0</v>
      </c>
      <c r="L136" s="50">
        <f>IdentKOD5</f>
        <v>0</v>
      </c>
      <c r="M136" s="50">
        <f>IdentKOD6</f>
        <v>0</v>
      </c>
      <c r="N136" s="50">
        <f>IdentKOD7</f>
        <v>0</v>
      </c>
      <c r="O136" s="50">
        <f>LEFT(IdentKOD8,1)</f>
      </c>
      <c r="P136" s="50">
        <f>IdentKOD9</f>
        <v>0</v>
      </c>
      <c r="Q136" s="50">
        <f>IdentKOD10</f>
        <v>0</v>
      </c>
      <c r="R136" s="50">
        <v>399</v>
      </c>
      <c r="S136" s="46" t="s">
        <v>389</v>
      </c>
      <c r="T136" s="55">
        <f>R39947761</f>
        <v>0</v>
      </c>
      <c r="U136" s="55">
        <f>R39947762</f>
        <v>0</v>
      </c>
      <c r="V136" s="57" t="str">
        <f>R39947763</f>
        <v>x</v>
      </c>
      <c r="W136" s="56">
        <f>R39947764</f>
        <v>0</v>
      </c>
    </row>
    <row r="137" spans="1:23" ht="12.75">
      <c r="A137" s="51">
        <f>IdentICO</f>
        <v>0</v>
      </c>
      <c r="B137" s="50">
        <f>IdentNazov</f>
        <v>0</v>
      </c>
      <c r="C137" s="50">
        <f>IdentUlica</f>
        <v>0</v>
      </c>
      <c r="D137" s="50">
        <f>IdentObec</f>
        <v>0</v>
      </c>
      <c r="E137" s="52">
        <f>IdentPSC</f>
        <v>0</v>
      </c>
      <c r="F137" s="50">
        <f>IdentKontakt</f>
        <v>0</v>
      </c>
      <c r="G137" s="50">
        <f>IdentTelefon</f>
        <v>0</v>
      </c>
      <c r="H137" s="50">
        <f>IdentOkresKod</f>
        <v>0</v>
      </c>
      <c r="I137" s="53">
        <f>IdentRegCislo</f>
        <v>0</v>
      </c>
      <c r="J137" s="54" t="str">
        <f>LEFT(IdentKOD1,2)</f>
        <v>55</v>
      </c>
      <c r="K137" s="50">
        <f>IdentKOD3</f>
        <v>0</v>
      </c>
      <c r="L137" s="50">
        <f>IdentKOD5</f>
        <v>0</v>
      </c>
      <c r="M137" s="50">
        <f>IdentKOD6</f>
        <v>0</v>
      </c>
      <c r="N137" s="50">
        <f>IdentKOD7</f>
        <v>0</v>
      </c>
      <c r="O137" s="50">
        <f>LEFT(IdentKOD8,1)</f>
      </c>
      <c r="P137" s="50">
        <f>IdentKOD9</f>
        <v>0</v>
      </c>
      <c r="Q137" s="50">
        <f>IdentKOD10</f>
        <v>0</v>
      </c>
      <c r="R137" s="50">
        <v>399</v>
      </c>
      <c r="S137" s="46" t="s">
        <v>391</v>
      </c>
      <c r="T137" s="55">
        <f>R39947771</f>
        <v>0</v>
      </c>
      <c r="U137" s="55">
        <f>R39947772</f>
        <v>0</v>
      </c>
      <c r="V137" s="57" t="str">
        <f>R39947773</f>
        <v>x</v>
      </c>
      <c r="W137" s="56">
        <f>R39947774</f>
        <v>0</v>
      </c>
    </row>
    <row r="138" spans="1:23" ht="12.75">
      <c r="A138" s="51">
        <f>IdentICO</f>
        <v>0</v>
      </c>
      <c r="B138" s="50">
        <f>IdentNazov</f>
        <v>0</v>
      </c>
      <c r="C138" s="50">
        <f>IdentUlica</f>
        <v>0</v>
      </c>
      <c r="D138" s="50">
        <f>IdentObec</f>
        <v>0</v>
      </c>
      <c r="E138" s="52">
        <f>IdentPSC</f>
        <v>0</v>
      </c>
      <c r="F138" s="50">
        <f>IdentKontakt</f>
        <v>0</v>
      </c>
      <c r="G138" s="50">
        <f>IdentTelefon</f>
        <v>0</v>
      </c>
      <c r="H138" s="50">
        <f>IdentOkresKod</f>
        <v>0</v>
      </c>
      <c r="I138" s="53">
        <f>IdentRegCislo</f>
        <v>0</v>
      </c>
      <c r="J138" s="54" t="str">
        <f>LEFT(IdentKOD1,2)</f>
        <v>55</v>
      </c>
      <c r="K138" s="50">
        <f>IdentKOD3</f>
        <v>0</v>
      </c>
      <c r="L138" s="50">
        <f>IdentKOD5</f>
        <v>0</v>
      </c>
      <c r="M138" s="50">
        <f>IdentKOD6</f>
        <v>0</v>
      </c>
      <c r="N138" s="50">
        <f>IdentKOD7</f>
        <v>0</v>
      </c>
      <c r="O138" s="50">
        <f>LEFT(IdentKOD8,1)</f>
      </c>
      <c r="P138" s="50">
        <f>IdentKOD9</f>
        <v>0</v>
      </c>
      <c r="Q138" s="50">
        <f>IdentKOD10</f>
        <v>0</v>
      </c>
      <c r="R138" s="50">
        <v>399</v>
      </c>
      <c r="S138" s="46" t="s">
        <v>393</v>
      </c>
      <c r="T138" s="55">
        <f>R39947801</f>
        <v>0</v>
      </c>
      <c r="U138" s="55">
        <f>R39947802</f>
        <v>0</v>
      </c>
      <c r="V138" s="57" t="str">
        <f>R39947803</f>
        <v>x</v>
      </c>
      <c r="W138" s="56">
        <f>R39947804</f>
        <v>0</v>
      </c>
    </row>
    <row r="139" spans="1:23" ht="12.75">
      <c r="A139" s="51">
        <f>IdentICO</f>
        <v>0</v>
      </c>
      <c r="B139" s="50">
        <f>IdentNazov</f>
        <v>0</v>
      </c>
      <c r="C139" s="50">
        <f>IdentUlica</f>
        <v>0</v>
      </c>
      <c r="D139" s="50">
        <f>IdentObec</f>
        <v>0</v>
      </c>
      <c r="E139" s="52">
        <f>IdentPSC</f>
        <v>0</v>
      </c>
      <c r="F139" s="50">
        <f>IdentKontakt</f>
        <v>0</v>
      </c>
      <c r="G139" s="50">
        <f>IdentTelefon</f>
        <v>0</v>
      </c>
      <c r="H139" s="50">
        <f>IdentOkresKod</f>
        <v>0</v>
      </c>
      <c r="I139" s="53">
        <f>IdentRegCislo</f>
        <v>0</v>
      </c>
      <c r="J139" s="54" t="str">
        <f>LEFT(IdentKOD1,2)</f>
        <v>55</v>
      </c>
      <c r="K139" s="50">
        <f>IdentKOD3</f>
        <v>0</v>
      </c>
      <c r="L139" s="50">
        <f>IdentKOD5</f>
        <v>0</v>
      </c>
      <c r="M139" s="50">
        <f>IdentKOD6</f>
        <v>0</v>
      </c>
      <c r="N139" s="50">
        <f>IdentKOD7</f>
        <v>0</v>
      </c>
      <c r="O139" s="50">
        <f>LEFT(IdentKOD8,1)</f>
      </c>
      <c r="P139" s="50">
        <f>IdentKOD9</f>
        <v>0</v>
      </c>
      <c r="Q139" s="50">
        <f>IdentKOD10</f>
        <v>0</v>
      </c>
      <c r="R139" s="50">
        <v>399</v>
      </c>
      <c r="S139" s="46" t="s">
        <v>395</v>
      </c>
      <c r="T139" s="55">
        <f>R39947811</f>
        <v>0</v>
      </c>
      <c r="U139" s="55">
        <f>R39947812</f>
        <v>0</v>
      </c>
      <c r="V139" s="57" t="str">
        <f>R39947813</f>
        <v>x</v>
      </c>
      <c r="W139" s="56">
        <f>R39947814</f>
        <v>0</v>
      </c>
    </row>
    <row r="140" spans="1:23" ht="12.75">
      <c r="A140" s="51">
        <f>IdentICO</f>
        <v>0</v>
      </c>
      <c r="B140" s="50">
        <f>IdentNazov</f>
        <v>0</v>
      </c>
      <c r="C140" s="50">
        <f>IdentUlica</f>
        <v>0</v>
      </c>
      <c r="D140" s="50">
        <f>IdentObec</f>
        <v>0</v>
      </c>
      <c r="E140" s="52">
        <f>IdentPSC</f>
        <v>0</v>
      </c>
      <c r="F140" s="50">
        <f>IdentKontakt</f>
        <v>0</v>
      </c>
      <c r="G140" s="50">
        <f>IdentTelefon</f>
        <v>0</v>
      </c>
      <c r="H140" s="50">
        <f>IdentOkresKod</f>
        <v>0</v>
      </c>
      <c r="I140" s="53">
        <f>IdentRegCislo</f>
        <v>0</v>
      </c>
      <c r="J140" s="54" t="str">
        <f>LEFT(IdentKOD1,2)</f>
        <v>55</v>
      </c>
      <c r="K140" s="50">
        <f>IdentKOD3</f>
        <v>0</v>
      </c>
      <c r="L140" s="50">
        <f>IdentKOD5</f>
        <v>0</v>
      </c>
      <c r="M140" s="50">
        <f>IdentKOD6</f>
        <v>0</v>
      </c>
      <c r="N140" s="50">
        <f>IdentKOD7</f>
        <v>0</v>
      </c>
      <c r="O140" s="50">
        <f>LEFT(IdentKOD8,1)</f>
      </c>
      <c r="P140" s="50">
        <f>IdentKOD9</f>
        <v>0</v>
      </c>
      <c r="Q140" s="50">
        <f>IdentKOD10</f>
        <v>0</v>
      </c>
      <c r="R140" s="50">
        <v>399</v>
      </c>
      <c r="S140" s="46" t="s">
        <v>397</v>
      </c>
      <c r="T140" s="55">
        <f>R39947821</f>
        <v>0</v>
      </c>
      <c r="U140" s="55">
        <f>R39947822</f>
        <v>0</v>
      </c>
      <c r="V140" s="57" t="str">
        <f>R39947823</f>
        <v>x</v>
      </c>
      <c r="W140" s="56">
        <f>R39947824</f>
        <v>0</v>
      </c>
    </row>
    <row r="141" spans="1:23" ht="12.75">
      <c r="A141" s="51">
        <f>IdentICO</f>
        <v>0</v>
      </c>
      <c r="B141" s="50">
        <f>IdentNazov</f>
        <v>0</v>
      </c>
      <c r="C141" s="50">
        <f>IdentUlica</f>
        <v>0</v>
      </c>
      <c r="D141" s="50">
        <f>IdentObec</f>
        <v>0</v>
      </c>
      <c r="E141" s="52">
        <f>IdentPSC</f>
        <v>0</v>
      </c>
      <c r="F141" s="50">
        <f>IdentKontakt</f>
        <v>0</v>
      </c>
      <c r="G141" s="50">
        <f>IdentTelefon</f>
        <v>0</v>
      </c>
      <c r="H141" s="50">
        <f>IdentOkresKod</f>
        <v>0</v>
      </c>
      <c r="I141" s="53">
        <f>IdentRegCislo</f>
        <v>0</v>
      </c>
      <c r="J141" s="54" t="str">
        <f>LEFT(IdentKOD1,2)</f>
        <v>55</v>
      </c>
      <c r="K141" s="50">
        <f>IdentKOD3</f>
        <v>0</v>
      </c>
      <c r="L141" s="50">
        <f>IdentKOD5</f>
        <v>0</v>
      </c>
      <c r="M141" s="50">
        <f>IdentKOD6</f>
        <v>0</v>
      </c>
      <c r="N141" s="50">
        <f>IdentKOD7</f>
        <v>0</v>
      </c>
      <c r="O141" s="50">
        <f>LEFT(IdentKOD8,1)</f>
      </c>
      <c r="P141" s="50">
        <f>IdentKOD9</f>
        <v>0</v>
      </c>
      <c r="Q141" s="50">
        <f>IdentKOD10</f>
        <v>0</v>
      </c>
      <c r="R141" s="50">
        <v>399</v>
      </c>
      <c r="S141" s="46" t="s">
        <v>399</v>
      </c>
      <c r="T141" s="55">
        <f>R39947831</f>
        <v>0</v>
      </c>
      <c r="U141" s="55">
        <f>R39947832</f>
        <v>0</v>
      </c>
      <c r="V141" s="57" t="str">
        <f>R39947833</f>
        <v>x</v>
      </c>
      <c r="W141" s="56">
        <f>R39947834</f>
        <v>0</v>
      </c>
    </row>
    <row r="142" spans="1:23" ht="12.75">
      <c r="A142" s="51">
        <f>IdentICO</f>
        <v>0</v>
      </c>
      <c r="B142" s="50">
        <f>IdentNazov</f>
        <v>0</v>
      </c>
      <c r="C142" s="50">
        <f>IdentUlica</f>
        <v>0</v>
      </c>
      <c r="D142" s="50">
        <f>IdentObec</f>
        <v>0</v>
      </c>
      <c r="E142" s="52">
        <f>IdentPSC</f>
        <v>0</v>
      </c>
      <c r="F142" s="50">
        <f>IdentKontakt</f>
        <v>0</v>
      </c>
      <c r="G142" s="50">
        <f>IdentTelefon</f>
        <v>0</v>
      </c>
      <c r="H142" s="50">
        <f>IdentOkresKod</f>
        <v>0</v>
      </c>
      <c r="I142" s="53">
        <f>IdentRegCislo</f>
        <v>0</v>
      </c>
      <c r="J142" s="54" t="str">
        <f>LEFT(IdentKOD1,2)</f>
        <v>55</v>
      </c>
      <c r="K142" s="50">
        <f>IdentKOD3</f>
        <v>0</v>
      </c>
      <c r="L142" s="50">
        <f>IdentKOD5</f>
        <v>0</v>
      </c>
      <c r="M142" s="50">
        <f>IdentKOD6</f>
        <v>0</v>
      </c>
      <c r="N142" s="50">
        <f>IdentKOD7</f>
        <v>0</v>
      </c>
      <c r="O142" s="50">
        <f>LEFT(IdentKOD8,1)</f>
      </c>
      <c r="P142" s="50">
        <f>IdentKOD9</f>
        <v>0</v>
      </c>
      <c r="Q142" s="50">
        <f>IdentKOD10</f>
        <v>0</v>
      </c>
      <c r="R142" s="50">
        <v>399</v>
      </c>
      <c r="S142" s="46" t="s">
        <v>401</v>
      </c>
      <c r="T142" s="55">
        <f>R39947841</f>
        <v>0</v>
      </c>
      <c r="U142" s="55">
        <f>R39947842</f>
        <v>0</v>
      </c>
      <c r="V142" s="57" t="str">
        <f>R39947843</f>
        <v>x</v>
      </c>
      <c r="W142" s="56">
        <f>R39947844</f>
        <v>0</v>
      </c>
    </row>
    <row r="143" spans="1:23" ht="12.75">
      <c r="A143" s="51">
        <f>IdentICO</f>
        <v>0</v>
      </c>
      <c r="B143" s="50">
        <f>IdentNazov</f>
        <v>0</v>
      </c>
      <c r="C143" s="50">
        <f>IdentUlica</f>
        <v>0</v>
      </c>
      <c r="D143" s="50">
        <f>IdentObec</f>
        <v>0</v>
      </c>
      <c r="E143" s="52">
        <f>IdentPSC</f>
        <v>0</v>
      </c>
      <c r="F143" s="50">
        <f>IdentKontakt</f>
        <v>0</v>
      </c>
      <c r="G143" s="50">
        <f>IdentTelefon</f>
        <v>0</v>
      </c>
      <c r="H143" s="50">
        <f>IdentOkresKod</f>
        <v>0</v>
      </c>
      <c r="I143" s="53">
        <f>IdentRegCislo</f>
        <v>0</v>
      </c>
      <c r="J143" s="54" t="str">
        <f>LEFT(IdentKOD1,2)</f>
        <v>55</v>
      </c>
      <c r="K143" s="50">
        <f>IdentKOD3</f>
        <v>0</v>
      </c>
      <c r="L143" s="50">
        <f>IdentKOD5</f>
        <v>0</v>
      </c>
      <c r="M143" s="50">
        <f>IdentKOD6</f>
        <v>0</v>
      </c>
      <c r="N143" s="50">
        <f>IdentKOD7</f>
        <v>0</v>
      </c>
      <c r="O143" s="50">
        <f>LEFT(IdentKOD8,1)</f>
      </c>
      <c r="P143" s="50">
        <f>IdentKOD9</f>
        <v>0</v>
      </c>
      <c r="Q143" s="50">
        <f>IdentKOD10</f>
        <v>0</v>
      </c>
      <c r="R143" s="50">
        <v>399</v>
      </c>
      <c r="S143" s="46" t="s">
        <v>403</v>
      </c>
      <c r="T143" s="55">
        <f>R39947901</f>
        <v>0</v>
      </c>
      <c r="U143" s="55">
        <f>R39947902</f>
        <v>0</v>
      </c>
      <c r="V143" s="57" t="str">
        <f>R39947903</f>
        <v>x</v>
      </c>
      <c r="W143" s="56">
        <f>R39947904</f>
        <v>0</v>
      </c>
    </row>
    <row r="144" spans="1:23" ht="12.75">
      <c r="A144" s="51">
        <f>IdentICO</f>
        <v>0</v>
      </c>
      <c r="B144" s="50">
        <f>IdentNazov</f>
        <v>0</v>
      </c>
      <c r="C144" s="50">
        <f>IdentUlica</f>
        <v>0</v>
      </c>
      <c r="D144" s="50">
        <f>IdentObec</f>
        <v>0</v>
      </c>
      <c r="E144" s="52">
        <f>IdentPSC</f>
        <v>0</v>
      </c>
      <c r="F144" s="50">
        <f>IdentKontakt</f>
        <v>0</v>
      </c>
      <c r="G144" s="50">
        <f>IdentTelefon</f>
        <v>0</v>
      </c>
      <c r="H144" s="50">
        <f>IdentOkresKod</f>
        <v>0</v>
      </c>
      <c r="I144" s="53">
        <f>IdentRegCislo</f>
        <v>0</v>
      </c>
      <c r="J144" s="54" t="str">
        <f>LEFT(IdentKOD1,2)</f>
        <v>55</v>
      </c>
      <c r="K144" s="50">
        <f>IdentKOD3</f>
        <v>0</v>
      </c>
      <c r="L144" s="50">
        <f>IdentKOD5</f>
        <v>0</v>
      </c>
      <c r="M144" s="50">
        <f>IdentKOD6</f>
        <v>0</v>
      </c>
      <c r="N144" s="50">
        <f>IdentKOD7</f>
        <v>0</v>
      </c>
      <c r="O144" s="50">
        <f>LEFT(IdentKOD8,1)</f>
      </c>
      <c r="P144" s="50">
        <f>IdentKOD9</f>
        <v>0</v>
      </c>
      <c r="Q144" s="50">
        <f>IdentKOD10</f>
        <v>0</v>
      </c>
      <c r="R144" s="50">
        <v>399</v>
      </c>
      <c r="S144" s="46" t="s">
        <v>405</v>
      </c>
      <c r="T144" s="55">
        <f>R39947921</f>
        <v>0</v>
      </c>
      <c r="U144" s="55">
        <f>R39947922</f>
        <v>0</v>
      </c>
      <c r="V144" s="57" t="str">
        <f>R39947923</f>
        <v>x</v>
      </c>
      <c r="W144" s="56">
        <f>R39947924</f>
        <v>0</v>
      </c>
    </row>
    <row r="145" spans="1:23" ht="12.75">
      <c r="A145" s="51">
        <f>IdentICO</f>
        <v>0</v>
      </c>
      <c r="B145" s="50">
        <f>IdentNazov</f>
        <v>0</v>
      </c>
      <c r="C145" s="50">
        <f>IdentUlica</f>
        <v>0</v>
      </c>
      <c r="D145" s="50">
        <f>IdentObec</f>
        <v>0</v>
      </c>
      <c r="E145" s="52">
        <f>IdentPSC</f>
        <v>0</v>
      </c>
      <c r="F145" s="50">
        <f>IdentKontakt</f>
        <v>0</v>
      </c>
      <c r="G145" s="50">
        <f>IdentTelefon</f>
        <v>0</v>
      </c>
      <c r="H145" s="50">
        <f>IdentOkresKod</f>
        <v>0</v>
      </c>
      <c r="I145" s="53">
        <f>IdentRegCislo</f>
        <v>0</v>
      </c>
      <c r="J145" s="54" t="str">
        <f>LEFT(IdentKOD1,2)</f>
        <v>55</v>
      </c>
      <c r="K145" s="50">
        <f>IdentKOD3</f>
        <v>0</v>
      </c>
      <c r="L145" s="50">
        <f>IdentKOD5</f>
        <v>0</v>
      </c>
      <c r="M145" s="50">
        <f>IdentKOD6</f>
        <v>0</v>
      </c>
      <c r="N145" s="50">
        <f>IdentKOD7</f>
        <v>0</v>
      </c>
      <c r="O145" s="50">
        <f>LEFT(IdentKOD8,1)</f>
      </c>
      <c r="P145" s="50">
        <f>IdentKOD9</f>
        <v>0</v>
      </c>
      <c r="Q145" s="50">
        <f>IdentKOD10</f>
        <v>0</v>
      </c>
      <c r="R145" s="50">
        <v>399</v>
      </c>
      <c r="S145" s="46" t="s">
        <v>407</v>
      </c>
      <c r="T145" s="57" t="str">
        <f>R39947941</f>
        <v>x</v>
      </c>
      <c r="U145" s="55">
        <f>R39947942</f>
        <v>0</v>
      </c>
      <c r="V145" s="57" t="str">
        <f>R39947943</f>
        <v>x</v>
      </c>
      <c r="W145" s="56">
        <f>R39947944</f>
        <v>0</v>
      </c>
    </row>
    <row r="146" spans="1:23" ht="12.75">
      <c r="A146" s="51">
        <f>IdentICO</f>
        <v>0</v>
      </c>
      <c r="B146" s="50">
        <f>IdentNazov</f>
        <v>0</v>
      </c>
      <c r="C146" s="50">
        <f>IdentUlica</f>
        <v>0</v>
      </c>
      <c r="D146" s="50">
        <f>IdentObec</f>
        <v>0</v>
      </c>
      <c r="E146" s="52">
        <f>IdentPSC</f>
        <v>0</v>
      </c>
      <c r="F146" s="50">
        <f>IdentKontakt</f>
        <v>0</v>
      </c>
      <c r="G146" s="50">
        <f>IdentTelefon</f>
        <v>0</v>
      </c>
      <c r="H146" s="50">
        <f>IdentOkresKod</f>
        <v>0</v>
      </c>
      <c r="I146" s="53">
        <f>IdentRegCislo</f>
        <v>0</v>
      </c>
      <c r="J146" s="54" t="str">
        <f>LEFT(IdentKOD1,2)</f>
        <v>55</v>
      </c>
      <c r="K146" s="50">
        <f>IdentKOD3</f>
        <v>0</v>
      </c>
      <c r="L146" s="50">
        <f>IdentKOD5</f>
        <v>0</v>
      </c>
      <c r="M146" s="50">
        <f>IdentKOD6</f>
        <v>0</v>
      </c>
      <c r="N146" s="50">
        <f>IdentKOD7</f>
        <v>0</v>
      </c>
      <c r="O146" s="50">
        <f>LEFT(IdentKOD8,1)</f>
      </c>
      <c r="P146" s="50">
        <f>IdentKOD9</f>
        <v>0</v>
      </c>
      <c r="Q146" s="50">
        <f>IdentKOD10</f>
        <v>0</v>
      </c>
      <c r="R146" s="50">
        <v>399</v>
      </c>
      <c r="S146" s="46" t="s">
        <v>409</v>
      </c>
      <c r="T146" s="55">
        <f>R39947961</f>
        <v>0</v>
      </c>
      <c r="U146" s="55">
        <f>R39947962</f>
        <v>0</v>
      </c>
      <c r="V146" s="57" t="str">
        <f>R39947963</f>
        <v>x</v>
      </c>
      <c r="W146" s="56">
        <f>R39947964</f>
        <v>0</v>
      </c>
    </row>
    <row r="147" spans="1:23" ht="12.75">
      <c r="A147" s="51">
        <f>IdentICO</f>
        <v>0</v>
      </c>
      <c r="B147" s="50">
        <f>IdentNazov</f>
        <v>0</v>
      </c>
      <c r="C147" s="50">
        <f>IdentUlica</f>
        <v>0</v>
      </c>
      <c r="D147" s="50">
        <f>IdentObec</f>
        <v>0</v>
      </c>
      <c r="E147" s="52">
        <f>IdentPSC</f>
        <v>0</v>
      </c>
      <c r="F147" s="50">
        <f>IdentKontakt</f>
        <v>0</v>
      </c>
      <c r="G147" s="50">
        <f>IdentTelefon</f>
        <v>0</v>
      </c>
      <c r="H147" s="50">
        <f>IdentOkresKod</f>
        <v>0</v>
      </c>
      <c r="I147" s="53">
        <f>IdentRegCislo</f>
        <v>0</v>
      </c>
      <c r="J147" s="54" t="str">
        <f>LEFT(IdentKOD1,2)</f>
        <v>55</v>
      </c>
      <c r="K147" s="50">
        <f>IdentKOD3</f>
        <v>0</v>
      </c>
      <c r="L147" s="50">
        <f>IdentKOD5</f>
        <v>0</v>
      </c>
      <c r="M147" s="50">
        <f>IdentKOD6</f>
        <v>0</v>
      </c>
      <c r="N147" s="50">
        <f>IdentKOD7</f>
        <v>0</v>
      </c>
      <c r="O147" s="50">
        <f>LEFT(IdentKOD8,1)</f>
      </c>
      <c r="P147" s="50">
        <f>IdentKOD9</f>
        <v>0</v>
      </c>
      <c r="Q147" s="50">
        <f>IdentKOD10</f>
        <v>0</v>
      </c>
      <c r="R147" s="50">
        <v>399</v>
      </c>
      <c r="S147" s="46" t="s">
        <v>411</v>
      </c>
      <c r="T147" s="55">
        <f>R39948001</f>
        <v>0</v>
      </c>
      <c r="U147" s="55">
        <f>R39948002</f>
        <v>0</v>
      </c>
      <c r="V147" s="57" t="str">
        <f>R39948003</f>
        <v>x</v>
      </c>
      <c r="W147" s="56">
        <f>R39948004</f>
        <v>0</v>
      </c>
    </row>
    <row r="148" spans="1:23" ht="12.75">
      <c r="A148" s="51">
        <f>IdentICO</f>
        <v>0</v>
      </c>
      <c r="B148" s="50">
        <f>IdentNazov</f>
        <v>0</v>
      </c>
      <c r="C148" s="50">
        <f>IdentUlica</f>
        <v>0</v>
      </c>
      <c r="D148" s="50">
        <f>IdentObec</f>
        <v>0</v>
      </c>
      <c r="E148" s="52">
        <f>IdentPSC</f>
        <v>0</v>
      </c>
      <c r="F148" s="50">
        <f>IdentKontakt</f>
        <v>0</v>
      </c>
      <c r="G148" s="50">
        <f>IdentTelefon</f>
        <v>0</v>
      </c>
      <c r="H148" s="50">
        <f>IdentOkresKod</f>
        <v>0</v>
      </c>
      <c r="I148" s="53">
        <f>IdentRegCislo</f>
        <v>0</v>
      </c>
      <c r="J148" s="54" t="str">
        <f>LEFT(IdentKOD1,2)</f>
        <v>55</v>
      </c>
      <c r="K148" s="50">
        <f>IdentKOD3</f>
        <v>0</v>
      </c>
      <c r="L148" s="50">
        <f>IdentKOD5</f>
        <v>0</v>
      </c>
      <c r="M148" s="50">
        <f>IdentKOD6</f>
        <v>0</v>
      </c>
      <c r="N148" s="50">
        <f>IdentKOD7</f>
        <v>0</v>
      </c>
      <c r="O148" s="50">
        <f>LEFT(IdentKOD8,1)</f>
      </c>
      <c r="P148" s="50">
        <f>IdentKOD9</f>
        <v>0</v>
      </c>
      <c r="Q148" s="50">
        <f>IdentKOD10</f>
        <v>0</v>
      </c>
      <c r="R148" s="50">
        <v>399</v>
      </c>
      <c r="S148" s="46" t="s">
        <v>413</v>
      </c>
      <c r="T148" s="55">
        <f>R39948051</f>
        <v>0</v>
      </c>
      <c r="U148" s="55">
        <f>R39948052</f>
        <v>0</v>
      </c>
      <c r="V148" s="57" t="str">
        <f>R39948053</f>
        <v>x</v>
      </c>
      <c r="W148" s="56">
        <f>R39948054</f>
        <v>0</v>
      </c>
    </row>
    <row r="149" spans="1:23" ht="12.75">
      <c r="A149" s="51">
        <f>IdentICO</f>
        <v>0</v>
      </c>
      <c r="B149" s="50">
        <f>IdentNazov</f>
        <v>0</v>
      </c>
      <c r="C149" s="50">
        <f>IdentUlica</f>
        <v>0</v>
      </c>
      <c r="D149" s="50">
        <f>IdentObec</f>
        <v>0</v>
      </c>
      <c r="E149" s="52">
        <f>IdentPSC</f>
        <v>0</v>
      </c>
      <c r="F149" s="50">
        <f>IdentKontakt</f>
        <v>0</v>
      </c>
      <c r="G149" s="50">
        <f>IdentTelefon</f>
        <v>0</v>
      </c>
      <c r="H149" s="50">
        <f>IdentOkresKod</f>
        <v>0</v>
      </c>
      <c r="I149" s="53">
        <f>IdentRegCislo</f>
        <v>0</v>
      </c>
      <c r="J149" s="54" t="str">
        <f>LEFT(IdentKOD1,2)</f>
        <v>55</v>
      </c>
      <c r="K149" s="50">
        <f>IdentKOD3</f>
        <v>0</v>
      </c>
      <c r="L149" s="50">
        <f>IdentKOD5</f>
        <v>0</v>
      </c>
      <c r="M149" s="50">
        <f>IdentKOD6</f>
        <v>0</v>
      </c>
      <c r="N149" s="50">
        <f>IdentKOD7</f>
        <v>0</v>
      </c>
      <c r="O149" s="50">
        <f>LEFT(IdentKOD8,1)</f>
      </c>
      <c r="P149" s="50">
        <f>IdentKOD9</f>
        <v>0</v>
      </c>
      <c r="Q149" s="50">
        <f>IdentKOD10</f>
        <v>0</v>
      </c>
      <c r="R149" s="50">
        <v>399</v>
      </c>
      <c r="S149" s="46" t="s">
        <v>415</v>
      </c>
      <c r="T149" s="55">
        <f>R39948091</f>
        <v>0</v>
      </c>
      <c r="U149" s="55">
        <f>R39948092</f>
        <v>0</v>
      </c>
      <c r="V149" s="57" t="str">
        <f>R39948093</f>
        <v>x</v>
      </c>
      <c r="W149" s="56">
        <f>R39948094</f>
        <v>0</v>
      </c>
    </row>
    <row r="150" spans="1:23" ht="12.75">
      <c r="A150" s="51">
        <f>IdentICO</f>
        <v>0</v>
      </c>
      <c r="B150" s="50">
        <f>IdentNazov</f>
        <v>0</v>
      </c>
      <c r="C150" s="50">
        <f>IdentUlica</f>
        <v>0</v>
      </c>
      <c r="D150" s="50">
        <f>IdentObec</f>
        <v>0</v>
      </c>
      <c r="E150" s="52">
        <f>IdentPSC</f>
        <v>0</v>
      </c>
      <c r="F150" s="50">
        <f>IdentKontakt</f>
        <v>0</v>
      </c>
      <c r="G150" s="50">
        <f>IdentTelefon</f>
        <v>0</v>
      </c>
      <c r="H150" s="50">
        <f>IdentOkresKod</f>
        <v>0</v>
      </c>
      <c r="I150" s="53">
        <f>IdentRegCislo</f>
        <v>0</v>
      </c>
      <c r="J150" s="54" t="str">
        <f>LEFT(IdentKOD1,2)</f>
        <v>55</v>
      </c>
      <c r="K150" s="50">
        <f>IdentKOD3</f>
        <v>0</v>
      </c>
      <c r="L150" s="50">
        <f>IdentKOD5</f>
        <v>0</v>
      </c>
      <c r="M150" s="50">
        <f>IdentKOD6</f>
        <v>0</v>
      </c>
      <c r="N150" s="50">
        <f>IdentKOD7</f>
        <v>0</v>
      </c>
      <c r="O150" s="50">
        <f>LEFT(IdentKOD8,1)</f>
      </c>
      <c r="P150" s="50">
        <f>IdentKOD9</f>
        <v>0</v>
      </c>
      <c r="Q150" s="50">
        <f>IdentKOD10</f>
        <v>0</v>
      </c>
      <c r="R150" s="50">
        <v>399</v>
      </c>
      <c r="S150" s="46" t="s">
        <v>417</v>
      </c>
      <c r="T150" s="55">
        <f>R39948101</f>
        <v>0</v>
      </c>
      <c r="U150" s="55">
        <f>R39948102</f>
        <v>0</v>
      </c>
      <c r="V150" s="57" t="str">
        <f>R39948103</f>
        <v>x</v>
      </c>
      <c r="W150" s="56">
        <f>R39948104</f>
        <v>0</v>
      </c>
    </row>
    <row r="151" spans="1:23" ht="12.75">
      <c r="A151" s="51">
        <f>IdentICO</f>
        <v>0</v>
      </c>
      <c r="B151" s="50">
        <f>IdentNazov</f>
        <v>0</v>
      </c>
      <c r="C151" s="50">
        <f>IdentUlica</f>
        <v>0</v>
      </c>
      <c r="D151" s="50">
        <f>IdentObec</f>
        <v>0</v>
      </c>
      <c r="E151" s="52">
        <f>IdentPSC</f>
        <v>0</v>
      </c>
      <c r="F151" s="50">
        <f>IdentKontakt</f>
        <v>0</v>
      </c>
      <c r="G151" s="50">
        <f>IdentTelefon</f>
        <v>0</v>
      </c>
      <c r="H151" s="50">
        <f>IdentOkresKod</f>
        <v>0</v>
      </c>
      <c r="I151" s="53">
        <f>IdentRegCislo</f>
        <v>0</v>
      </c>
      <c r="J151" s="54" t="str">
        <f>LEFT(IdentKOD1,2)</f>
        <v>55</v>
      </c>
      <c r="K151" s="50">
        <f>IdentKOD3</f>
        <v>0</v>
      </c>
      <c r="L151" s="50">
        <f>IdentKOD5</f>
        <v>0</v>
      </c>
      <c r="M151" s="50">
        <f>IdentKOD6</f>
        <v>0</v>
      </c>
      <c r="N151" s="50">
        <f>IdentKOD7</f>
        <v>0</v>
      </c>
      <c r="O151" s="50">
        <f>LEFT(IdentKOD8,1)</f>
      </c>
      <c r="P151" s="50">
        <f>IdentKOD9</f>
        <v>0</v>
      </c>
      <c r="Q151" s="50">
        <f>IdentKOD10</f>
        <v>0</v>
      </c>
      <c r="R151" s="50">
        <v>399</v>
      </c>
      <c r="S151" s="46" t="s">
        <v>419</v>
      </c>
      <c r="T151" s="55">
        <f>R39948111</f>
        <v>0</v>
      </c>
      <c r="U151" s="55">
        <f>R39948112</f>
        <v>0</v>
      </c>
      <c r="V151" s="57" t="str">
        <f>R39948113</f>
        <v>x</v>
      </c>
      <c r="W151" s="56">
        <f>R39948114</f>
        <v>0</v>
      </c>
    </row>
    <row r="152" spans="1:23" ht="12.75">
      <c r="A152" s="51">
        <f>IdentICO</f>
        <v>0</v>
      </c>
      <c r="B152" s="50">
        <f>IdentNazov</f>
        <v>0</v>
      </c>
      <c r="C152" s="50">
        <f>IdentUlica</f>
        <v>0</v>
      </c>
      <c r="D152" s="50">
        <f>IdentObec</f>
        <v>0</v>
      </c>
      <c r="E152" s="52">
        <f>IdentPSC</f>
        <v>0</v>
      </c>
      <c r="F152" s="50">
        <f>IdentKontakt</f>
        <v>0</v>
      </c>
      <c r="G152" s="50">
        <f>IdentTelefon</f>
        <v>0</v>
      </c>
      <c r="H152" s="50">
        <f>IdentOkresKod</f>
        <v>0</v>
      </c>
      <c r="I152" s="53">
        <f>IdentRegCislo</f>
        <v>0</v>
      </c>
      <c r="J152" s="54" t="str">
        <f>LEFT(IdentKOD1,2)</f>
        <v>55</v>
      </c>
      <c r="K152" s="50">
        <f>IdentKOD3</f>
        <v>0</v>
      </c>
      <c r="L152" s="50">
        <f>IdentKOD5</f>
        <v>0</v>
      </c>
      <c r="M152" s="50">
        <f>IdentKOD6</f>
        <v>0</v>
      </c>
      <c r="N152" s="50">
        <f>IdentKOD7</f>
        <v>0</v>
      </c>
      <c r="O152" s="50">
        <f>LEFT(IdentKOD8,1)</f>
      </c>
      <c r="P152" s="50">
        <f>IdentKOD9</f>
        <v>0</v>
      </c>
      <c r="Q152" s="50">
        <f>IdentKOD10</f>
        <v>0</v>
      </c>
      <c r="R152" s="50">
        <v>399</v>
      </c>
      <c r="S152" s="46" t="s">
        <v>421</v>
      </c>
      <c r="T152" s="55">
        <f>R39948201</f>
        <v>0</v>
      </c>
      <c r="U152" s="55">
        <f>R39948202</f>
        <v>0</v>
      </c>
      <c r="V152" s="57" t="str">
        <f>R39948203</f>
        <v>x</v>
      </c>
      <c r="W152" s="56">
        <f>R39948204</f>
        <v>0</v>
      </c>
    </row>
    <row r="153" spans="1:23" ht="12.75">
      <c r="A153" s="51">
        <f>IdentICO</f>
        <v>0</v>
      </c>
      <c r="B153" s="50">
        <f>IdentNazov</f>
        <v>0</v>
      </c>
      <c r="C153" s="50">
        <f>IdentUlica</f>
        <v>0</v>
      </c>
      <c r="D153" s="50">
        <f>IdentObec</f>
        <v>0</v>
      </c>
      <c r="E153" s="52">
        <f>IdentPSC</f>
        <v>0</v>
      </c>
      <c r="F153" s="50">
        <f>IdentKontakt</f>
        <v>0</v>
      </c>
      <c r="G153" s="50">
        <f>IdentTelefon</f>
        <v>0</v>
      </c>
      <c r="H153" s="50">
        <f>IdentOkresKod</f>
        <v>0</v>
      </c>
      <c r="I153" s="53">
        <f>IdentRegCislo</f>
        <v>0</v>
      </c>
      <c r="J153" s="54" t="str">
        <f>LEFT(IdentKOD1,2)</f>
        <v>55</v>
      </c>
      <c r="K153" s="50">
        <f>IdentKOD3</f>
        <v>0</v>
      </c>
      <c r="L153" s="50">
        <f>IdentKOD5</f>
        <v>0</v>
      </c>
      <c r="M153" s="50">
        <f>IdentKOD6</f>
        <v>0</v>
      </c>
      <c r="N153" s="50">
        <f>IdentKOD7</f>
        <v>0</v>
      </c>
      <c r="O153" s="50">
        <f>LEFT(IdentKOD8,1)</f>
      </c>
      <c r="P153" s="50">
        <f>IdentKOD9</f>
        <v>0</v>
      </c>
      <c r="Q153" s="50">
        <f>IdentKOD10</f>
        <v>0</v>
      </c>
      <c r="R153" s="50">
        <v>399</v>
      </c>
      <c r="S153" s="46" t="s">
        <v>423</v>
      </c>
      <c r="T153" s="55">
        <f>R39948211</f>
        <v>0</v>
      </c>
      <c r="U153" s="55">
        <f>R39948212</f>
        <v>0</v>
      </c>
      <c r="V153" s="57" t="str">
        <f>R39948213</f>
        <v>x</v>
      </c>
      <c r="W153" s="56">
        <f>R39948214</f>
        <v>0</v>
      </c>
    </row>
    <row r="154" spans="1:23" ht="12.75">
      <c r="A154" s="51">
        <f>IdentICO</f>
        <v>0</v>
      </c>
      <c r="B154" s="50">
        <f>IdentNazov</f>
        <v>0</v>
      </c>
      <c r="C154" s="50">
        <f>IdentUlica</f>
        <v>0</v>
      </c>
      <c r="D154" s="50">
        <f>IdentObec</f>
        <v>0</v>
      </c>
      <c r="E154" s="52">
        <f>IdentPSC</f>
        <v>0</v>
      </c>
      <c r="F154" s="50">
        <f>IdentKontakt</f>
        <v>0</v>
      </c>
      <c r="G154" s="50">
        <f>IdentTelefon</f>
        <v>0</v>
      </c>
      <c r="H154" s="50">
        <f>IdentOkresKod</f>
        <v>0</v>
      </c>
      <c r="I154" s="53">
        <f>IdentRegCislo</f>
        <v>0</v>
      </c>
      <c r="J154" s="54" t="str">
        <f>LEFT(IdentKOD1,2)</f>
        <v>55</v>
      </c>
      <c r="K154" s="50">
        <f>IdentKOD3</f>
        <v>0</v>
      </c>
      <c r="L154" s="50">
        <f>IdentKOD5</f>
        <v>0</v>
      </c>
      <c r="M154" s="50">
        <f>IdentKOD6</f>
        <v>0</v>
      </c>
      <c r="N154" s="50">
        <f>IdentKOD7</f>
        <v>0</v>
      </c>
      <c r="O154" s="50">
        <f>LEFT(IdentKOD8,1)</f>
      </c>
      <c r="P154" s="50">
        <f>IdentKOD9</f>
        <v>0</v>
      </c>
      <c r="Q154" s="50">
        <f>IdentKOD10</f>
        <v>0</v>
      </c>
      <c r="R154" s="50">
        <v>399</v>
      </c>
      <c r="S154" s="46" t="s">
        <v>424</v>
      </c>
      <c r="T154" s="55">
        <f>R39948221</f>
        <v>0</v>
      </c>
      <c r="U154" s="55">
        <f>R39948222</f>
        <v>0</v>
      </c>
      <c r="V154" s="57" t="str">
        <f>R39948223</f>
        <v>x</v>
      </c>
      <c r="W154" s="56">
        <f>R39948224</f>
        <v>0</v>
      </c>
    </row>
    <row r="155" spans="1:23" ht="12.75">
      <c r="A155" s="51">
        <f>IdentICO</f>
        <v>0</v>
      </c>
      <c r="B155" s="50">
        <f>IdentNazov</f>
        <v>0</v>
      </c>
      <c r="C155" s="50">
        <f>IdentUlica</f>
        <v>0</v>
      </c>
      <c r="D155" s="50">
        <f>IdentObec</f>
        <v>0</v>
      </c>
      <c r="E155" s="52">
        <f>IdentPSC</f>
        <v>0</v>
      </c>
      <c r="F155" s="50">
        <f>IdentKontakt</f>
        <v>0</v>
      </c>
      <c r="G155" s="50">
        <f>IdentTelefon</f>
        <v>0</v>
      </c>
      <c r="H155" s="50">
        <f>IdentOkresKod</f>
        <v>0</v>
      </c>
      <c r="I155" s="53">
        <f>IdentRegCislo</f>
        <v>0</v>
      </c>
      <c r="J155" s="54" t="str">
        <f>LEFT(IdentKOD1,2)</f>
        <v>55</v>
      </c>
      <c r="K155" s="50">
        <f>IdentKOD3</f>
        <v>0</v>
      </c>
      <c r="L155" s="50">
        <f>IdentKOD5</f>
        <v>0</v>
      </c>
      <c r="M155" s="50">
        <f>IdentKOD6</f>
        <v>0</v>
      </c>
      <c r="N155" s="50">
        <f>IdentKOD7</f>
        <v>0</v>
      </c>
      <c r="O155" s="50">
        <f>LEFT(IdentKOD8,1)</f>
      </c>
      <c r="P155" s="50">
        <f>IdentKOD9</f>
        <v>0</v>
      </c>
      <c r="Q155" s="50">
        <f>IdentKOD10</f>
        <v>0</v>
      </c>
      <c r="R155" s="50">
        <v>399</v>
      </c>
      <c r="S155" s="46" t="s">
        <v>426</v>
      </c>
      <c r="T155" s="55">
        <f>R39948231</f>
        <v>0</v>
      </c>
      <c r="U155" s="55">
        <f>R39948232</f>
        <v>0</v>
      </c>
      <c r="V155" s="57" t="str">
        <f>R39948233</f>
        <v>x</v>
      </c>
      <c r="W155" s="56">
        <f>R39948234</f>
        <v>0</v>
      </c>
    </row>
    <row r="156" spans="1:23" ht="12.75">
      <c r="A156" s="51">
        <f>IdentICO</f>
        <v>0</v>
      </c>
      <c r="B156" s="50">
        <f>IdentNazov</f>
        <v>0</v>
      </c>
      <c r="C156" s="50">
        <f>IdentUlica</f>
        <v>0</v>
      </c>
      <c r="D156" s="50">
        <f>IdentObec</f>
        <v>0</v>
      </c>
      <c r="E156" s="52">
        <f>IdentPSC</f>
        <v>0</v>
      </c>
      <c r="F156" s="50">
        <f>IdentKontakt</f>
        <v>0</v>
      </c>
      <c r="G156" s="50">
        <f>IdentTelefon</f>
        <v>0</v>
      </c>
      <c r="H156" s="50">
        <f>IdentOkresKod</f>
        <v>0</v>
      </c>
      <c r="I156" s="53">
        <f>IdentRegCislo</f>
        <v>0</v>
      </c>
      <c r="J156" s="54" t="str">
        <f>LEFT(IdentKOD1,2)</f>
        <v>55</v>
      </c>
      <c r="K156" s="50">
        <f>IdentKOD3</f>
        <v>0</v>
      </c>
      <c r="L156" s="50">
        <f>IdentKOD5</f>
        <v>0</v>
      </c>
      <c r="M156" s="50">
        <f>IdentKOD6</f>
        <v>0</v>
      </c>
      <c r="N156" s="50">
        <f>IdentKOD7</f>
        <v>0</v>
      </c>
      <c r="O156" s="50">
        <f>LEFT(IdentKOD8,1)</f>
      </c>
      <c r="P156" s="50">
        <f>IdentKOD9</f>
        <v>0</v>
      </c>
      <c r="Q156" s="50">
        <f>IdentKOD10</f>
        <v>0</v>
      </c>
      <c r="R156" s="50">
        <v>399</v>
      </c>
      <c r="S156" s="46" t="s">
        <v>428</v>
      </c>
      <c r="T156" s="55">
        <f>R39948241</f>
        <v>0</v>
      </c>
      <c r="U156" s="55">
        <f>R39948242</f>
        <v>0</v>
      </c>
      <c r="V156" s="57" t="str">
        <f>R39948243</f>
        <v>x</v>
      </c>
      <c r="W156" s="56">
        <f>R39948244</f>
        <v>0</v>
      </c>
    </row>
    <row r="157" spans="1:23" ht="12.75">
      <c r="A157" s="51">
        <f>IdentICO</f>
        <v>0</v>
      </c>
      <c r="B157" s="50">
        <f>IdentNazov</f>
        <v>0</v>
      </c>
      <c r="C157" s="50">
        <f>IdentUlica</f>
        <v>0</v>
      </c>
      <c r="D157" s="50">
        <f>IdentObec</f>
        <v>0</v>
      </c>
      <c r="E157" s="52">
        <f>IdentPSC</f>
        <v>0</v>
      </c>
      <c r="F157" s="50">
        <f>IdentKontakt</f>
        <v>0</v>
      </c>
      <c r="G157" s="50">
        <f>IdentTelefon</f>
        <v>0</v>
      </c>
      <c r="H157" s="50">
        <f>IdentOkresKod</f>
        <v>0</v>
      </c>
      <c r="I157" s="53">
        <f>IdentRegCislo</f>
        <v>0</v>
      </c>
      <c r="J157" s="54" t="str">
        <f>LEFT(IdentKOD1,2)</f>
        <v>55</v>
      </c>
      <c r="K157" s="50">
        <f>IdentKOD3</f>
        <v>0</v>
      </c>
      <c r="L157" s="50">
        <f>IdentKOD5</f>
        <v>0</v>
      </c>
      <c r="M157" s="50">
        <f>IdentKOD6</f>
        <v>0</v>
      </c>
      <c r="N157" s="50">
        <f>IdentKOD7</f>
        <v>0</v>
      </c>
      <c r="O157" s="50">
        <f>LEFT(IdentKOD8,1)</f>
      </c>
      <c r="P157" s="50">
        <f>IdentKOD9</f>
        <v>0</v>
      </c>
      <c r="Q157" s="50">
        <f>IdentKOD10</f>
        <v>0</v>
      </c>
      <c r="R157" s="50">
        <v>399</v>
      </c>
      <c r="S157" s="46" t="s">
        <v>430</v>
      </c>
      <c r="T157" s="55">
        <f>R39949101</f>
        <v>0</v>
      </c>
      <c r="U157" s="55">
        <f>R39949102</f>
        <v>0</v>
      </c>
      <c r="V157" s="57" t="str">
        <f>R39949103</f>
        <v>x</v>
      </c>
      <c r="W157" s="56">
        <f>R39949104</f>
        <v>0</v>
      </c>
    </row>
    <row r="158" spans="1:23" ht="12.75">
      <c r="A158" s="51">
        <f>IdentICO</f>
        <v>0</v>
      </c>
      <c r="B158" s="50">
        <f>IdentNazov</f>
        <v>0</v>
      </c>
      <c r="C158" s="50">
        <f>IdentUlica</f>
        <v>0</v>
      </c>
      <c r="D158" s="50">
        <f>IdentObec</f>
        <v>0</v>
      </c>
      <c r="E158" s="52">
        <f>IdentPSC</f>
        <v>0</v>
      </c>
      <c r="F158" s="50">
        <f>IdentKontakt</f>
        <v>0</v>
      </c>
      <c r="G158" s="50">
        <f>IdentTelefon</f>
        <v>0</v>
      </c>
      <c r="H158" s="50">
        <f>IdentOkresKod</f>
        <v>0</v>
      </c>
      <c r="I158" s="53">
        <f>IdentRegCislo</f>
        <v>0</v>
      </c>
      <c r="J158" s="54" t="str">
        <f>LEFT(IdentKOD1,2)</f>
        <v>55</v>
      </c>
      <c r="K158" s="50">
        <f>IdentKOD3</f>
        <v>0</v>
      </c>
      <c r="L158" s="50">
        <f>IdentKOD5</f>
        <v>0</v>
      </c>
      <c r="M158" s="50">
        <f>IdentKOD6</f>
        <v>0</v>
      </c>
      <c r="N158" s="50">
        <f>IdentKOD7</f>
        <v>0</v>
      </c>
      <c r="O158" s="50">
        <f>LEFT(IdentKOD8,1)</f>
      </c>
      <c r="P158" s="50">
        <f>IdentKOD9</f>
        <v>0</v>
      </c>
      <c r="Q158" s="50">
        <f>IdentKOD10</f>
        <v>0</v>
      </c>
      <c r="R158" s="50">
        <v>399</v>
      </c>
      <c r="S158" s="46" t="s">
        <v>431</v>
      </c>
      <c r="T158" s="57">
        <f>R39949991</f>
        <v>0</v>
      </c>
      <c r="U158" s="57">
        <f>R39949992</f>
        <v>0</v>
      </c>
      <c r="V158" s="57" t="str">
        <f>R39949993</f>
        <v>x</v>
      </c>
      <c r="W158" s="56">
        <f>R39949994</f>
        <v>0</v>
      </c>
    </row>
    <row r="159" spans="1:23" ht="12.75">
      <c r="A159" s="51">
        <f>IdentICO</f>
        <v>0</v>
      </c>
      <c r="B159" s="50">
        <f>IdentNazov</f>
        <v>0</v>
      </c>
      <c r="C159" s="50">
        <f>IdentUlica</f>
        <v>0</v>
      </c>
      <c r="D159" s="50">
        <f>IdentObec</f>
        <v>0</v>
      </c>
      <c r="E159" s="52">
        <f>IdentPSC</f>
        <v>0</v>
      </c>
      <c r="F159" s="50">
        <f>IdentKontakt</f>
        <v>0</v>
      </c>
      <c r="G159" s="50">
        <f>IdentTelefon</f>
        <v>0</v>
      </c>
      <c r="H159" s="50">
        <f>IdentOkresKod</f>
        <v>0</v>
      </c>
      <c r="I159" s="53">
        <f>IdentRegCislo</f>
        <v>0</v>
      </c>
      <c r="J159" s="54" t="str">
        <f>LEFT(IdentKOD1,2)</f>
        <v>55</v>
      </c>
      <c r="K159" s="50">
        <f>IdentKOD3</f>
        <v>0</v>
      </c>
      <c r="L159" s="50">
        <f>IdentKOD5</f>
        <v>0</v>
      </c>
      <c r="M159" s="50">
        <f>IdentKOD6</f>
        <v>0</v>
      </c>
      <c r="N159" s="50">
        <f>IdentKOD7</f>
        <v>0</v>
      </c>
      <c r="O159" s="50">
        <f>LEFT(IdentKOD8,1)</f>
      </c>
      <c r="P159" s="50">
        <f>IdentKOD9</f>
        <v>0</v>
      </c>
      <c r="Q159" s="50">
        <f>IdentKOD10</f>
        <v>0</v>
      </c>
      <c r="R159" s="50">
        <v>399</v>
      </c>
      <c r="S159" s="46" t="s">
        <v>433</v>
      </c>
      <c r="T159" s="57">
        <f>R39955351</f>
        <v>0</v>
      </c>
      <c r="U159" s="57">
        <f>R39955352</f>
        <v>0</v>
      </c>
      <c r="V159" s="57" t="str">
        <f>R39955353</f>
        <v>x</v>
      </c>
      <c r="W159" s="56">
        <f>R39955354</f>
        <v>0</v>
      </c>
    </row>
    <row r="160" spans="1:23" ht="12.75">
      <c r="A160" s="51">
        <f>IdentICO</f>
        <v>0</v>
      </c>
      <c r="B160" s="50">
        <f>IdentNazov</f>
        <v>0</v>
      </c>
      <c r="C160" s="50">
        <f>IdentUlica</f>
        <v>0</v>
      </c>
      <c r="D160" s="50">
        <f>IdentObec</f>
        <v>0</v>
      </c>
      <c r="E160" s="52">
        <f>IdentPSC</f>
        <v>0</v>
      </c>
      <c r="F160" s="50">
        <f>IdentKontakt</f>
        <v>0</v>
      </c>
      <c r="G160" s="50">
        <f>IdentTelefon</f>
        <v>0</v>
      </c>
      <c r="H160" s="50">
        <f>IdentOkresKod</f>
        <v>0</v>
      </c>
      <c r="I160" s="53">
        <f>IdentRegCislo</f>
        <v>0</v>
      </c>
      <c r="J160" s="54" t="str">
        <f>LEFT(IdentKOD1,2)</f>
        <v>55</v>
      </c>
      <c r="K160" s="50">
        <f>IdentKOD3</f>
        <v>0</v>
      </c>
      <c r="L160" s="50">
        <f>IdentKOD5</f>
        <v>0</v>
      </c>
      <c r="M160" s="50">
        <f>IdentKOD6</f>
        <v>0</v>
      </c>
      <c r="N160" s="50">
        <f>IdentKOD7</f>
        <v>0</v>
      </c>
      <c r="O160" s="50">
        <f>LEFT(IdentKOD8,1)</f>
      </c>
      <c r="P160" s="50">
        <f>IdentKOD9</f>
        <v>0</v>
      </c>
      <c r="Q160" s="50">
        <f>IdentKOD10</f>
        <v>0</v>
      </c>
      <c r="R160" s="50">
        <v>399</v>
      </c>
      <c r="S160" s="46" t="s">
        <v>435</v>
      </c>
      <c r="T160" s="55">
        <f>R39955401</f>
        <v>0</v>
      </c>
      <c r="U160" s="55">
        <f>R39955402</f>
        <v>0</v>
      </c>
      <c r="V160" s="57" t="str">
        <f>R39955403</f>
        <v>x</v>
      </c>
      <c r="W160" s="56">
        <f>R39955404</f>
        <v>0</v>
      </c>
    </row>
    <row r="161" spans="1:23" ht="12.75">
      <c r="A161" s="51">
        <f>IdentICO</f>
        <v>0</v>
      </c>
      <c r="B161" s="50">
        <f>IdentNazov</f>
        <v>0</v>
      </c>
      <c r="C161" s="50">
        <f>IdentUlica</f>
        <v>0</v>
      </c>
      <c r="D161" s="50">
        <f>IdentObec</f>
        <v>0</v>
      </c>
      <c r="E161" s="52">
        <f>IdentPSC</f>
        <v>0</v>
      </c>
      <c r="F161" s="50">
        <f>IdentKontakt</f>
        <v>0</v>
      </c>
      <c r="G161" s="50">
        <f>IdentTelefon</f>
        <v>0</v>
      </c>
      <c r="H161" s="50">
        <f>IdentOkresKod</f>
        <v>0</v>
      </c>
      <c r="I161" s="53">
        <f>IdentRegCislo</f>
        <v>0</v>
      </c>
      <c r="J161" s="54" t="str">
        <f>LEFT(IdentKOD1,2)</f>
        <v>55</v>
      </c>
      <c r="K161" s="50">
        <f>IdentKOD3</f>
        <v>0</v>
      </c>
      <c r="L161" s="50">
        <f>IdentKOD5</f>
        <v>0</v>
      </c>
      <c r="M161" s="50">
        <f>IdentKOD6</f>
        <v>0</v>
      </c>
      <c r="N161" s="50">
        <f>IdentKOD7</f>
        <v>0</v>
      </c>
      <c r="O161" s="50">
        <f>LEFT(IdentKOD8,1)</f>
      </c>
      <c r="P161" s="50">
        <f>IdentKOD9</f>
        <v>0</v>
      </c>
      <c r="Q161" s="50">
        <f>IdentKOD10</f>
        <v>0</v>
      </c>
      <c r="R161" s="50">
        <v>399</v>
      </c>
      <c r="S161" s="46" t="s">
        <v>437</v>
      </c>
      <c r="T161" s="55">
        <f>R39955411</f>
        <v>0</v>
      </c>
      <c r="U161" s="55">
        <f>R39955412</f>
        <v>0</v>
      </c>
      <c r="V161" s="57" t="str">
        <f>R39955413</f>
        <v>x</v>
      </c>
      <c r="W161" s="56">
        <f>R39955414</f>
        <v>0</v>
      </c>
    </row>
    <row r="162" spans="1:23" ht="12.75">
      <c r="A162" s="51">
        <f>IdentICO</f>
        <v>0</v>
      </c>
      <c r="B162" s="50">
        <f>IdentNazov</f>
        <v>0</v>
      </c>
      <c r="C162" s="50">
        <f>IdentUlica</f>
        <v>0</v>
      </c>
      <c r="D162" s="50">
        <f>IdentObec</f>
        <v>0</v>
      </c>
      <c r="E162" s="52">
        <f>IdentPSC</f>
        <v>0</v>
      </c>
      <c r="F162" s="50">
        <f>IdentKontakt</f>
        <v>0</v>
      </c>
      <c r="G162" s="50">
        <f>IdentTelefon</f>
        <v>0</v>
      </c>
      <c r="H162" s="50">
        <f>IdentOkresKod</f>
        <v>0</v>
      </c>
      <c r="I162" s="53">
        <f>IdentRegCislo</f>
        <v>0</v>
      </c>
      <c r="J162" s="54" t="str">
        <f>LEFT(IdentKOD1,2)</f>
        <v>55</v>
      </c>
      <c r="K162" s="50">
        <f>IdentKOD3</f>
        <v>0</v>
      </c>
      <c r="L162" s="50">
        <f>IdentKOD5</f>
        <v>0</v>
      </c>
      <c r="M162" s="50">
        <f>IdentKOD6</f>
        <v>0</v>
      </c>
      <c r="N162" s="50">
        <f>IdentKOD7</f>
        <v>0</v>
      </c>
      <c r="O162" s="50">
        <f>LEFT(IdentKOD8,1)</f>
      </c>
      <c r="P162" s="50">
        <f>IdentKOD9</f>
        <v>0</v>
      </c>
      <c r="Q162" s="50">
        <f>IdentKOD10</f>
        <v>0</v>
      </c>
      <c r="R162" s="50">
        <v>399</v>
      </c>
      <c r="S162" s="46" t="s">
        <v>439</v>
      </c>
      <c r="T162" s="55">
        <f>R39955421</f>
        <v>0</v>
      </c>
      <c r="U162" s="55">
        <f>R39955422</f>
        <v>0</v>
      </c>
      <c r="V162" s="57" t="str">
        <f>R39955423</f>
        <v>x</v>
      </c>
      <c r="W162" s="56">
        <f>R39955424</f>
        <v>0</v>
      </c>
    </row>
    <row r="163" spans="1:23" ht="12.75">
      <c r="A163" s="51">
        <f>IdentICO</f>
        <v>0</v>
      </c>
      <c r="B163" s="50">
        <f>IdentNazov</f>
        <v>0</v>
      </c>
      <c r="C163" s="50">
        <f>IdentUlica</f>
        <v>0</v>
      </c>
      <c r="D163" s="50">
        <f>IdentObec</f>
        <v>0</v>
      </c>
      <c r="E163" s="52">
        <f>IdentPSC</f>
        <v>0</v>
      </c>
      <c r="F163" s="50">
        <f>IdentKontakt</f>
        <v>0</v>
      </c>
      <c r="G163" s="50">
        <f>IdentTelefon</f>
        <v>0</v>
      </c>
      <c r="H163" s="50">
        <f>IdentOkresKod</f>
        <v>0</v>
      </c>
      <c r="I163" s="53">
        <f>IdentRegCislo</f>
        <v>0</v>
      </c>
      <c r="J163" s="54" t="str">
        <f>LEFT(IdentKOD1,2)</f>
        <v>55</v>
      </c>
      <c r="K163" s="50">
        <f>IdentKOD3</f>
        <v>0</v>
      </c>
      <c r="L163" s="50">
        <f>IdentKOD5</f>
        <v>0</v>
      </c>
      <c r="M163" s="50">
        <f>IdentKOD6</f>
        <v>0</v>
      </c>
      <c r="N163" s="50">
        <f>IdentKOD7</f>
        <v>0</v>
      </c>
      <c r="O163" s="50">
        <f>LEFT(IdentKOD8,1)</f>
      </c>
      <c r="P163" s="50">
        <f>IdentKOD9</f>
        <v>0</v>
      </c>
      <c r="Q163" s="50">
        <f>IdentKOD10</f>
        <v>0</v>
      </c>
      <c r="R163" s="50">
        <v>399</v>
      </c>
      <c r="S163" s="46" t="s">
        <v>441</v>
      </c>
      <c r="T163" s="55">
        <f>R39955451</f>
        <v>0</v>
      </c>
      <c r="U163" s="55">
        <f>R39955452</f>
        <v>0</v>
      </c>
      <c r="V163" s="57" t="str">
        <f>R39955453</f>
        <v>x</v>
      </c>
      <c r="W163" s="56">
        <f>R39955454</f>
        <v>0</v>
      </c>
    </row>
    <row r="164" spans="1:23" ht="12.75">
      <c r="A164" s="51">
        <f>IdentICO</f>
        <v>0</v>
      </c>
      <c r="B164" s="50">
        <f>IdentNazov</f>
        <v>0</v>
      </c>
      <c r="C164" s="50">
        <f>IdentUlica</f>
        <v>0</v>
      </c>
      <c r="D164" s="50">
        <f>IdentObec</f>
        <v>0</v>
      </c>
      <c r="E164" s="52">
        <f>IdentPSC</f>
        <v>0</v>
      </c>
      <c r="F164" s="50">
        <f>IdentKontakt</f>
        <v>0</v>
      </c>
      <c r="G164" s="50">
        <f>IdentTelefon</f>
        <v>0</v>
      </c>
      <c r="H164" s="50">
        <f>IdentOkresKod</f>
        <v>0</v>
      </c>
      <c r="I164" s="53">
        <f>IdentRegCislo</f>
        <v>0</v>
      </c>
      <c r="J164" s="54" t="str">
        <f>LEFT(IdentKOD1,2)</f>
        <v>55</v>
      </c>
      <c r="K164" s="50">
        <f>IdentKOD3</f>
        <v>0</v>
      </c>
      <c r="L164" s="50">
        <f>IdentKOD5</f>
        <v>0</v>
      </c>
      <c r="M164" s="50">
        <f>IdentKOD6</f>
        <v>0</v>
      </c>
      <c r="N164" s="50">
        <f>IdentKOD7</f>
        <v>0</v>
      </c>
      <c r="O164" s="50">
        <f>LEFT(IdentKOD8,1)</f>
      </c>
      <c r="P164" s="50">
        <f>IdentKOD9</f>
        <v>0</v>
      </c>
      <c r="Q164" s="50">
        <f>IdentKOD10</f>
        <v>0</v>
      </c>
      <c r="R164" s="50">
        <v>399</v>
      </c>
      <c r="S164" s="46" t="s">
        <v>443</v>
      </c>
      <c r="T164" s="55">
        <f>R39955651</f>
        <v>0</v>
      </c>
      <c r="U164" s="55">
        <f>R39955652</f>
        <v>0</v>
      </c>
      <c r="V164" s="57" t="str">
        <f>R39955653</f>
        <v>x</v>
      </c>
      <c r="W164" s="56">
        <f>R39955654</f>
        <v>0</v>
      </c>
    </row>
    <row r="165" spans="1:23" ht="12.75">
      <c r="A165" s="51">
        <f>IdentICO</f>
        <v>0</v>
      </c>
      <c r="B165" s="50">
        <f>IdentNazov</f>
        <v>0</v>
      </c>
      <c r="C165" s="50">
        <f>IdentUlica</f>
        <v>0</v>
      </c>
      <c r="D165" s="50">
        <f>IdentObec</f>
        <v>0</v>
      </c>
      <c r="E165" s="52">
        <f>IdentPSC</f>
        <v>0</v>
      </c>
      <c r="F165" s="50">
        <f>IdentKontakt</f>
        <v>0</v>
      </c>
      <c r="G165" s="50">
        <f>IdentTelefon</f>
        <v>0</v>
      </c>
      <c r="H165" s="50">
        <f>IdentOkresKod</f>
        <v>0</v>
      </c>
      <c r="I165" s="53">
        <f>IdentRegCislo</f>
        <v>0</v>
      </c>
      <c r="J165" s="54" t="str">
        <f>LEFT(IdentKOD1,2)</f>
        <v>55</v>
      </c>
      <c r="K165" s="50">
        <f>IdentKOD3</f>
        <v>0</v>
      </c>
      <c r="L165" s="50">
        <f>IdentKOD5</f>
        <v>0</v>
      </c>
      <c r="M165" s="50">
        <f>IdentKOD6</f>
        <v>0</v>
      </c>
      <c r="N165" s="50">
        <f>IdentKOD7</f>
        <v>0</v>
      </c>
      <c r="O165" s="50">
        <f>LEFT(IdentKOD8,1)</f>
      </c>
      <c r="P165" s="50">
        <f>IdentKOD9</f>
        <v>0</v>
      </c>
      <c r="Q165" s="50">
        <f>IdentKOD10</f>
        <v>0</v>
      </c>
      <c r="R165" s="50">
        <v>399</v>
      </c>
      <c r="S165" s="46" t="s">
        <v>445</v>
      </c>
      <c r="T165" s="55">
        <f>R39955661</f>
        <v>0</v>
      </c>
      <c r="U165" s="55">
        <f>R39955662</f>
        <v>0</v>
      </c>
      <c r="V165" s="57" t="str">
        <f>R39955663</f>
        <v>x</v>
      </c>
      <c r="W165" s="56">
        <f>R39955664</f>
        <v>0</v>
      </c>
    </row>
    <row r="166" spans="1:23" ht="12.75">
      <c r="A166" s="51">
        <f>IdentICO</f>
        <v>0</v>
      </c>
      <c r="B166" s="50">
        <f>IdentNazov</f>
        <v>0</v>
      </c>
      <c r="C166" s="50">
        <f>IdentUlica</f>
        <v>0</v>
      </c>
      <c r="D166" s="50">
        <f>IdentObec</f>
        <v>0</v>
      </c>
      <c r="E166" s="52">
        <f>IdentPSC</f>
        <v>0</v>
      </c>
      <c r="F166" s="50">
        <f>IdentKontakt</f>
        <v>0</v>
      </c>
      <c r="G166" s="50">
        <f>IdentTelefon</f>
        <v>0</v>
      </c>
      <c r="H166" s="50">
        <f>IdentOkresKod</f>
        <v>0</v>
      </c>
      <c r="I166" s="53">
        <f>IdentRegCislo</f>
        <v>0</v>
      </c>
      <c r="J166" s="54" t="str">
        <f>LEFT(IdentKOD1,2)</f>
        <v>55</v>
      </c>
      <c r="K166" s="50">
        <f>IdentKOD3</f>
        <v>0</v>
      </c>
      <c r="L166" s="50">
        <f>IdentKOD5</f>
        <v>0</v>
      </c>
      <c r="M166" s="50">
        <f>IdentKOD6</f>
        <v>0</v>
      </c>
      <c r="N166" s="50">
        <f>IdentKOD7</f>
        <v>0</v>
      </c>
      <c r="O166" s="50">
        <f>LEFT(IdentKOD8,1)</f>
      </c>
      <c r="P166" s="50">
        <f>IdentKOD9</f>
        <v>0</v>
      </c>
      <c r="Q166" s="50">
        <f>IdentKOD10</f>
        <v>0</v>
      </c>
      <c r="R166" s="50">
        <v>399</v>
      </c>
      <c r="S166" s="46" t="s">
        <v>447</v>
      </c>
      <c r="T166" s="55">
        <f>R39955671</f>
        <v>0</v>
      </c>
      <c r="U166" s="55">
        <f>R39955672</f>
        <v>0</v>
      </c>
      <c r="V166" s="57" t="str">
        <f>R39955673</f>
        <v>x</v>
      </c>
      <c r="W166" s="56">
        <f>R39955674</f>
        <v>0</v>
      </c>
    </row>
    <row r="167" spans="1:23" ht="12.75">
      <c r="A167" s="51">
        <f>IdentICO</f>
        <v>0</v>
      </c>
      <c r="B167" s="50">
        <f>IdentNazov</f>
        <v>0</v>
      </c>
      <c r="C167" s="50">
        <f>IdentUlica</f>
        <v>0</v>
      </c>
      <c r="D167" s="50">
        <f>IdentObec</f>
        <v>0</v>
      </c>
      <c r="E167" s="52">
        <f>IdentPSC</f>
        <v>0</v>
      </c>
      <c r="F167" s="50">
        <f>IdentKontakt</f>
        <v>0</v>
      </c>
      <c r="G167" s="50">
        <f>IdentTelefon</f>
        <v>0</v>
      </c>
      <c r="H167" s="50">
        <f>IdentOkresKod</f>
        <v>0</v>
      </c>
      <c r="I167" s="53">
        <f>IdentRegCislo</f>
        <v>0</v>
      </c>
      <c r="J167" s="54" t="str">
        <f>LEFT(IdentKOD1,2)</f>
        <v>55</v>
      </c>
      <c r="K167" s="50">
        <f>IdentKOD3</f>
        <v>0</v>
      </c>
      <c r="L167" s="50">
        <f>IdentKOD5</f>
        <v>0</v>
      </c>
      <c r="M167" s="50">
        <f>IdentKOD6</f>
        <v>0</v>
      </c>
      <c r="N167" s="50">
        <f>IdentKOD7</f>
        <v>0</v>
      </c>
      <c r="O167" s="50">
        <f>LEFT(IdentKOD8,1)</f>
      </c>
      <c r="P167" s="50">
        <f>IdentKOD9</f>
        <v>0</v>
      </c>
      <c r="Q167" s="50">
        <f>IdentKOD10</f>
        <v>0</v>
      </c>
      <c r="R167" s="50">
        <v>399</v>
      </c>
      <c r="S167" s="46" t="s">
        <v>449</v>
      </c>
      <c r="T167" s="55">
        <f>R39955681</f>
        <v>0</v>
      </c>
      <c r="U167" s="55">
        <f>R39955682</f>
        <v>0</v>
      </c>
      <c r="V167" s="57" t="str">
        <f>R39955683</f>
        <v>x</v>
      </c>
      <c r="W167" s="56">
        <f>R39955684</f>
        <v>0</v>
      </c>
    </row>
    <row r="168" spans="1:23" ht="12.75">
      <c r="A168" s="51">
        <f>IdentICO</f>
        <v>0</v>
      </c>
      <c r="B168" s="50">
        <f>IdentNazov</f>
        <v>0</v>
      </c>
      <c r="C168" s="50">
        <f>IdentUlica</f>
        <v>0</v>
      </c>
      <c r="D168" s="50">
        <f>IdentObec</f>
        <v>0</v>
      </c>
      <c r="E168" s="52">
        <f>IdentPSC</f>
        <v>0</v>
      </c>
      <c r="F168" s="50">
        <f>IdentKontakt</f>
        <v>0</v>
      </c>
      <c r="G168" s="50">
        <f>IdentTelefon</f>
        <v>0</v>
      </c>
      <c r="H168" s="50">
        <f>IdentOkresKod</f>
        <v>0</v>
      </c>
      <c r="I168" s="53">
        <f>IdentRegCislo</f>
        <v>0</v>
      </c>
      <c r="J168" s="54" t="str">
        <f>LEFT(IdentKOD1,2)</f>
        <v>55</v>
      </c>
      <c r="K168" s="50">
        <f>IdentKOD3</f>
        <v>0</v>
      </c>
      <c r="L168" s="50">
        <f>IdentKOD5</f>
        <v>0</v>
      </c>
      <c r="M168" s="50">
        <f>IdentKOD6</f>
        <v>0</v>
      </c>
      <c r="N168" s="50">
        <f>IdentKOD7</f>
        <v>0</v>
      </c>
      <c r="O168" s="50">
        <f>LEFT(IdentKOD8,1)</f>
      </c>
      <c r="P168" s="50">
        <f>IdentKOD9</f>
        <v>0</v>
      </c>
      <c r="Q168" s="50">
        <f>IdentKOD10</f>
        <v>0</v>
      </c>
      <c r="R168" s="50">
        <v>399</v>
      </c>
      <c r="S168" s="46" t="s">
        <v>451</v>
      </c>
      <c r="T168" s="55">
        <f>R39955851</f>
        <v>0</v>
      </c>
      <c r="U168" s="55">
        <f>R39955852</f>
        <v>0</v>
      </c>
      <c r="V168" s="57" t="str">
        <f>R39955853</f>
        <v>x</v>
      </c>
      <c r="W168" s="56">
        <f>R39955854</f>
        <v>0</v>
      </c>
    </row>
    <row r="169" spans="1:23" ht="12.75">
      <c r="A169" s="51">
        <f>IdentICO</f>
        <v>0</v>
      </c>
      <c r="B169" s="50">
        <f>IdentNazov</f>
        <v>0</v>
      </c>
      <c r="C169" s="50">
        <f>IdentUlica</f>
        <v>0</v>
      </c>
      <c r="D169" s="50">
        <f>IdentObec</f>
        <v>0</v>
      </c>
      <c r="E169" s="52">
        <f>IdentPSC</f>
        <v>0</v>
      </c>
      <c r="F169" s="50">
        <f>IdentKontakt</f>
        <v>0</v>
      </c>
      <c r="G169" s="50">
        <f>IdentTelefon</f>
        <v>0</v>
      </c>
      <c r="H169" s="50">
        <f>IdentOkresKod</f>
        <v>0</v>
      </c>
      <c r="I169" s="53">
        <f>IdentRegCislo</f>
        <v>0</v>
      </c>
      <c r="J169" s="54" t="str">
        <f>LEFT(IdentKOD1,2)</f>
        <v>55</v>
      </c>
      <c r="K169" s="50">
        <f>IdentKOD3</f>
        <v>0</v>
      </c>
      <c r="L169" s="50">
        <f>IdentKOD5</f>
        <v>0</v>
      </c>
      <c r="M169" s="50">
        <f>IdentKOD6</f>
        <v>0</v>
      </c>
      <c r="N169" s="50">
        <f>IdentKOD7</f>
        <v>0</v>
      </c>
      <c r="O169" s="50">
        <f>LEFT(IdentKOD8,1)</f>
      </c>
      <c r="P169" s="50">
        <f>IdentKOD9</f>
        <v>0</v>
      </c>
      <c r="Q169" s="50">
        <f>IdentKOD10</f>
        <v>0</v>
      </c>
      <c r="R169" s="50">
        <v>399</v>
      </c>
      <c r="S169" s="46" t="s">
        <v>452</v>
      </c>
      <c r="T169" s="55">
        <f>R39955861</f>
        <v>0</v>
      </c>
      <c r="U169" s="55">
        <f>R39955862</f>
        <v>0</v>
      </c>
      <c r="V169" s="57" t="str">
        <f>R39955863</f>
        <v>x</v>
      </c>
      <c r="W169" s="56">
        <f>R39955864</f>
        <v>0</v>
      </c>
    </row>
    <row r="170" spans="1:23" ht="12.75">
      <c r="A170" s="51">
        <f>IdentICO</f>
        <v>0</v>
      </c>
      <c r="B170" s="50">
        <f>IdentNazov</f>
        <v>0</v>
      </c>
      <c r="C170" s="50">
        <f>IdentUlica</f>
        <v>0</v>
      </c>
      <c r="D170" s="50">
        <f>IdentObec</f>
        <v>0</v>
      </c>
      <c r="E170" s="52">
        <f>IdentPSC</f>
        <v>0</v>
      </c>
      <c r="F170" s="50">
        <f>IdentKontakt</f>
        <v>0</v>
      </c>
      <c r="G170" s="50">
        <f>IdentTelefon</f>
        <v>0</v>
      </c>
      <c r="H170" s="50">
        <f>IdentOkresKod</f>
        <v>0</v>
      </c>
      <c r="I170" s="53">
        <f>IdentRegCislo</f>
        <v>0</v>
      </c>
      <c r="J170" s="54" t="str">
        <f>LEFT(IdentKOD1,2)</f>
        <v>55</v>
      </c>
      <c r="K170" s="50">
        <f>IdentKOD3</f>
        <v>0</v>
      </c>
      <c r="L170" s="50">
        <f>IdentKOD5</f>
        <v>0</v>
      </c>
      <c r="M170" s="50">
        <f>IdentKOD6</f>
        <v>0</v>
      </c>
      <c r="N170" s="50">
        <f>IdentKOD7</f>
        <v>0</v>
      </c>
      <c r="O170" s="50">
        <f>LEFT(IdentKOD8,1)</f>
      </c>
      <c r="P170" s="50">
        <f>IdentKOD9</f>
        <v>0</v>
      </c>
      <c r="Q170" s="50">
        <f>IdentKOD10</f>
        <v>0</v>
      </c>
      <c r="R170" s="50">
        <v>399</v>
      </c>
      <c r="S170" s="46" t="s">
        <v>453</v>
      </c>
      <c r="T170" s="55">
        <f>R39955871</f>
        <v>0</v>
      </c>
      <c r="U170" s="55">
        <f>R39955872</f>
        <v>0</v>
      </c>
      <c r="V170" s="57" t="str">
        <f>R39955873</f>
        <v>x</v>
      </c>
      <c r="W170" s="56">
        <f>R39955874</f>
        <v>0</v>
      </c>
    </row>
    <row r="171" spans="1:23" ht="12.75">
      <c r="A171" s="51">
        <f>IdentICO</f>
        <v>0</v>
      </c>
      <c r="B171" s="50">
        <f>IdentNazov</f>
        <v>0</v>
      </c>
      <c r="C171" s="50">
        <f>IdentUlica</f>
        <v>0</v>
      </c>
      <c r="D171" s="50">
        <f>IdentObec</f>
        <v>0</v>
      </c>
      <c r="E171" s="52">
        <f>IdentPSC</f>
        <v>0</v>
      </c>
      <c r="F171" s="50">
        <f>IdentKontakt</f>
        <v>0</v>
      </c>
      <c r="G171" s="50">
        <f>IdentTelefon</f>
        <v>0</v>
      </c>
      <c r="H171" s="50">
        <f>IdentOkresKod</f>
        <v>0</v>
      </c>
      <c r="I171" s="53">
        <f>IdentRegCislo</f>
        <v>0</v>
      </c>
      <c r="J171" s="54" t="str">
        <f>LEFT(IdentKOD1,2)</f>
        <v>55</v>
      </c>
      <c r="K171" s="50">
        <f>IdentKOD3</f>
        <v>0</v>
      </c>
      <c r="L171" s="50">
        <f>IdentKOD5</f>
        <v>0</v>
      </c>
      <c r="M171" s="50">
        <f>IdentKOD6</f>
        <v>0</v>
      </c>
      <c r="N171" s="50">
        <f>IdentKOD7</f>
        <v>0</v>
      </c>
      <c r="O171" s="50">
        <f>LEFT(IdentKOD8,1)</f>
      </c>
      <c r="P171" s="50">
        <f>IdentKOD9</f>
        <v>0</v>
      </c>
      <c r="Q171" s="50">
        <f>IdentKOD10</f>
        <v>0</v>
      </c>
      <c r="R171" s="50">
        <v>399</v>
      </c>
      <c r="S171" s="46" t="s">
        <v>454</v>
      </c>
      <c r="T171" s="55">
        <f>R39955881</f>
        <v>0</v>
      </c>
      <c r="U171" s="55">
        <f>R39955882</f>
        <v>0</v>
      </c>
      <c r="V171" s="57" t="str">
        <f>R39955883</f>
        <v>x</v>
      </c>
      <c r="W171" s="56">
        <f>R39955884</f>
        <v>0</v>
      </c>
    </row>
    <row r="172" spans="1:23" ht="12.75">
      <c r="A172" s="51">
        <f>IdentICO</f>
        <v>0</v>
      </c>
      <c r="B172" s="50">
        <f>IdentNazov</f>
        <v>0</v>
      </c>
      <c r="C172" s="50">
        <f>IdentUlica</f>
        <v>0</v>
      </c>
      <c r="D172" s="50">
        <f>IdentObec</f>
        <v>0</v>
      </c>
      <c r="E172" s="52">
        <f>IdentPSC</f>
        <v>0</v>
      </c>
      <c r="F172" s="50">
        <f>IdentKontakt</f>
        <v>0</v>
      </c>
      <c r="G172" s="50">
        <f>IdentTelefon</f>
        <v>0</v>
      </c>
      <c r="H172" s="50">
        <f>IdentOkresKod</f>
        <v>0</v>
      </c>
      <c r="I172" s="53">
        <f>IdentRegCislo</f>
        <v>0</v>
      </c>
      <c r="J172" s="54" t="str">
        <f>LEFT(IdentKOD1,2)</f>
        <v>55</v>
      </c>
      <c r="K172" s="50">
        <f>IdentKOD3</f>
        <v>0</v>
      </c>
      <c r="L172" s="50">
        <f>IdentKOD5</f>
        <v>0</v>
      </c>
      <c r="M172" s="50">
        <f>IdentKOD6</f>
        <v>0</v>
      </c>
      <c r="N172" s="50">
        <f>IdentKOD7</f>
        <v>0</v>
      </c>
      <c r="O172" s="50">
        <f>LEFT(IdentKOD8,1)</f>
      </c>
      <c r="P172" s="50">
        <f>IdentKOD9</f>
        <v>0</v>
      </c>
      <c r="Q172" s="50">
        <f>IdentKOD10</f>
        <v>0</v>
      </c>
      <c r="R172" s="50">
        <v>399</v>
      </c>
      <c r="S172" s="46" t="s">
        <v>455</v>
      </c>
      <c r="T172" s="57">
        <f>R39959991</f>
        <v>0</v>
      </c>
      <c r="U172" s="57">
        <f>R39959992</f>
        <v>0</v>
      </c>
      <c r="V172" s="57" t="str">
        <f>R39959993</f>
        <v>x</v>
      </c>
      <c r="W172" s="56">
        <f>R39959994</f>
        <v>0</v>
      </c>
    </row>
    <row r="173" spans="1:23" ht="12.75">
      <c r="A173" s="51">
        <f>IdentICO</f>
        <v>0</v>
      </c>
      <c r="B173" s="50">
        <f>IdentNazov</f>
        <v>0</v>
      </c>
      <c r="C173" s="50">
        <f>IdentUlica</f>
        <v>0</v>
      </c>
      <c r="D173" s="50">
        <f>IdentObec</f>
        <v>0</v>
      </c>
      <c r="E173" s="52">
        <f>IdentPSC</f>
        <v>0</v>
      </c>
      <c r="F173" s="50">
        <f>IdentKontakt</f>
        <v>0</v>
      </c>
      <c r="G173" s="50">
        <f>IdentTelefon</f>
        <v>0</v>
      </c>
      <c r="H173" s="50">
        <f>IdentOkresKod</f>
        <v>0</v>
      </c>
      <c r="I173" s="53">
        <f>IdentRegCislo</f>
        <v>0</v>
      </c>
      <c r="J173" s="54" t="str">
        <f>LEFT(IdentKOD1,2)</f>
        <v>55</v>
      </c>
      <c r="K173" s="50">
        <f>IdentKOD3</f>
        <v>0</v>
      </c>
      <c r="L173" s="50">
        <f>IdentKOD5</f>
        <v>0</v>
      </c>
      <c r="M173" s="50">
        <f>IdentKOD6</f>
        <v>0</v>
      </c>
      <c r="N173" s="50">
        <f>IdentKOD7</f>
        <v>0</v>
      </c>
      <c r="O173" s="50">
        <f>LEFT(IdentKOD8,1)</f>
      </c>
      <c r="P173" s="50">
        <f>IdentKOD9</f>
        <v>0</v>
      </c>
      <c r="Q173" s="50">
        <f>IdentKOD10</f>
        <v>0</v>
      </c>
      <c r="R173" s="50">
        <v>399</v>
      </c>
      <c r="S173" s="46" t="s">
        <v>458</v>
      </c>
      <c r="T173" s="55">
        <f>R39960091</f>
        <v>0</v>
      </c>
      <c r="U173" s="55">
        <f>R39960092</f>
        <v>0</v>
      </c>
      <c r="V173" s="57" t="str">
        <f>R39960093</f>
        <v>x</v>
      </c>
      <c r="W173" s="56">
        <f>R39960094</f>
        <v>0</v>
      </c>
    </row>
    <row r="174" spans="1:23" ht="12.75">
      <c r="A174" s="51">
        <f>IdentICO</f>
        <v>0</v>
      </c>
      <c r="B174" s="50">
        <f>IdentNazov</f>
        <v>0</v>
      </c>
      <c r="C174" s="50">
        <f>IdentUlica</f>
        <v>0</v>
      </c>
      <c r="D174" s="50">
        <f>IdentObec</f>
        <v>0</v>
      </c>
      <c r="E174" s="52">
        <f>IdentPSC</f>
        <v>0</v>
      </c>
      <c r="F174" s="50">
        <f>IdentKontakt</f>
        <v>0</v>
      </c>
      <c r="G174" s="50">
        <f>IdentTelefon</f>
        <v>0</v>
      </c>
      <c r="H174" s="50">
        <f>IdentOkresKod</f>
        <v>0</v>
      </c>
      <c r="I174" s="53">
        <f>IdentRegCislo</f>
        <v>0</v>
      </c>
      <c r="J174" s="54" t="str">
        <f>LEFT(IdentKOD1,2)</f>
        <v>55</v>
      </c>
      <c r="K174" s="50">
        <f>IdentKOD3</f>
        <v>0</v>
      </c>
      <c r="L174" s="50">
        <f>IdentKOD5</f>
        <v>0</v>
      </c>
      <c r="M174" s="50">
        <f>IdentKOD6</f>
        <v>0</v>
      </c>
      <c r="N174" s="50">
        <f>IdentKOD7</f>
        <v>0</v>
      </c>
      <c r="O174" s="50">
        <f>LEFT(IdentKOD8,1)</f>
      </c>
      <c r="P174" s="50">
        <f>IdentKOD9</f>
        <v>0</v>
      </c>
      <c r="Q174" s="50">
        <f>IdentKOD10</f>
        <v>0</v>
      </c>
      <c r="R174" s="50">
        <v>399</v>
      </c>
      <c r="S174" s="46" t="s">
        <v>460</v>
      </c>
      <c r="T174" s="55">
        <f>R39960101</f>
        <v>0</v>
      </c>
      <c r="U174" s="55">
        <f>R39960102</f>
        <v>0</v>
      </c>
      <c r="V174" s="57" t="str">
        <f>R39960103</f>
        <v>x</v>
      </c>
      <c r="W174" s="56">
        <f>R39960104</f>
        <v>0</v>
      </c>
    </row>
    <row r="175" spans="1:23" ht="12.75">
      <c r="A175" s="51">
        <f>IdentICO</f>
        <v>0</v>
      </c>
      <c r="B175" s="50">
        <f>IdentNazov</f>
        <v>0</v>
      </c>
      <c r="C175" s="50">
        <f>IdentUlica</f>
        <v>0</v>
      </c>
      <c r="D175" s="50">
        <f>IdentObec</f>
        <v>0</v>
      </c>
      <c r="E175" s="52">
        <f>IdentPSC</f>
        <v>0</v>
      </c>
      <c r="F175" s="50">
        <f>IdentKontakt</f>
        <v>0</v>
      </c>
      <c r="G175" s="50">
        <f>IdentTelefon</f>
        <v>0</v>
      </c>
      <c r="H175" s="50">
        <f>IdentOkresKod</f>
        <v>0</v>
      </c>
      <c r="I175" s="53">
        <f>IdentRegCislo</f>
        <v>0</v>
      </c>
      <c r="J175" s="54" t="str">
        <f>LEFT(IdentKOD1,2)</f>
        <v>55</v>
      </c>
      <c r="K175" s="50">
        <f>IdentKOD3</f>
        <v>0</v>
      </c>
      <c r="L175" s="50">
        <f>IdentKOD5</f>
        <v>0</v>
      </c>
      <c r="M175" s="50">
        <f>IdentKOD6</f>
        <v>0</v>
      </c>
      <c r="N175" s="50">
        <f>IdentKOD7</f>
        <v>0</v>
      </c>
      <c r="O175" s="50">
        <f>LEFT(IdentKOD8,1)</f>
      </c>
      <c r="P175" s="50">
        <f>IdentKOD9</f>
        <v>0</v>
      </c>
      <c r="Q175" s="50">
        <f>IdentKOD10</f>
        <v>0</v>
      </c>
      <c r="R175" s="50">
        <v>399</v>
      </c>
      <c r="S175" s="46" t="s">
        <v>462</v>
      </c>
      <c r="T175" s="55">
        <f>R39960151</f>
        <v>0</v>
      </c>
      <c r="U175" s="55">
        <f>R39960152</f>
        <v>0</v>
      </c>
      <c r="V175" s="57" t="str">
        <f>R39960153</f>
        <v>x</v>
      </c>
      <c r="W175" s="56">
        <f>R39960154</f>
        <v>0</v>
      </c>
    </row>
    <row r="176" spans="1:23" ht="12.75">
      <c r="A176" s="51">
        <f>IdentICO</f>
        <v>0</v>
      </c>
      <c r="B176" s="50">
        <f>IdentNazov</f>
        <v>0</v>
      </c>
      <c r="C176" s="50">
        <f>IdentUlica</f>
        <v>0</v>
      </c>
      <c r="D176" s="50">
        <f>IdentObec</f>
        <v>0</v>
      </c>
      <c r="E176" s="52">
        <f>IdentPSC</f>
        <v>0</v>
      </c>
      <c r="F176" s="50">
        <f>IdentKontakt</f>
        <v>0</v>
      </c>
      <c r="G176" s="50">
        <f>IdentTelefon</f>
        <v>0</v>
      </c>
      <c r="H176" s="50">
        <f>IdentOkresKod</f>
        <v>0</v>
      </c>
      <c r="I176" s="53">
        <f>IdentRegCislo</f>
        <v>0</v>
      </c>
      <c r="J176" s="54" t="str">
        <f>LEFT(IdentKOD1,2)</f>
        <v>55</v>
      </c>
      <c r="K176" s="50">
        <f>IdentKOD3</f>
        <v>0</v>
      </c>
      <c r="L176" s="50">
        <f>IdentKOD5</f>
        <v>0</v>
      </c>
      <c r="M176" s="50">
        <f>IdentKOD6</f>
        <v>0</v>
      </c>
      <c r="N176" s="50">
        <f>IdentKOD7</f>
        <v>0</v>
      </c>
      <c r="O176" s="50">
        <f>LEFT(IdentKOD8,1)</f>
      </c>
      <c r="P176" s="50">
        <f>IdentKOD9</f>
        <v>0</v>
      </c>
      <c r="Q176" s="50">
        <f>IdentKOD10</f>
        <v>0</v>
      </c>
      <c r="R176" s="50">
        <v>399</v>
      </c>
      <c r="S176" s="46" t="s">
        <v>464</v>
      </c>
      <c r="T176" s="55">
        <f>R39960201</f>
        <v>0</v>
      </c>
      <c r="U176" s="55">
        <f>R39960202</f>
        <v>0</v>
      </c>
      <c r="V176" s="57" t="str">
        <f>R39960203</f>
        <v>x</v>
      </c>
      <c r="W176" s="56">
        <f>R39960204</f>
        <v>0</v>
      </c>
    </row>
    <row r="177" spans="1:23" ht="12.75">
      <c r="A177" s="51">
        <f>IdentICO</f>
        <v>0</v>
      </c>
      <c r="B177" s="50">
        <f>IdentNazov</f>
        <v>0</v>
      </c>
      <c r="C177" s="50">
        <f>IdentUlica</f>
        <v>0</v>
      </c>
      <c r="D177" s="50">
        <f>IdentObec</f>
        <v>0</v>
      </c>
      <c r="E177" s="52">
        <f>IdentPSC</f>
        <v>0</v>
      </c>
      <c r="F177" s="50">
        <f>IdentKontakt</f>
        <v>0</v>
      </c>
      <c r="G177" s="50">
        <f>IdentTelefon</f>
        <v>0</v>
      </c>
      <c r="H177" s="50">
        <f>IdentOkresKod</f>
        <v>0</v>
      </c>
      <c r="I177" s="53">
        <f>IdentRegCislo</f>
        <v>0</v>
      </c>
      <c r="J177" s="54" t="str">
        <f>LEFT(IdentKOD1,2)</f>
        <v>55</v>
      </c>
      <c r="K177" s="50">
        <f>IdentKOD3</f>
        <v>0</v>
      </c>
      <c r="L177" s="50">
        <f>IdentKOD5</f>
        <v>0</v>
      </c>
      <c r="M177" s="50">
        <f>IdentKOD6</f>
        <v>0</v>
      </c>
      <c r="N177" s="50">
        <f>IdentKOD7</f>
        <v>0</v>
      </c>
      <c r="O177" s="50">
        <f>LEFT(IdentKOD8,1)</f>
      </c>
      <c r="P177" s="50">
        <f>IdentKOD9</f>
        <v>0</v>
      </c>
      <c r="Q177" s="50">
        <f>IdentKOD10</f>
        <v>0</v>
      </c>
      <c r="R177" s="50">
        <v>399</v>
      </c>
      <c r="S177" s="46" t="s">
        <v>466</v>
      </c>
      <c r="T177" s="55">
        <f>R39960251</f>
        <v>0</v>
      </c>
      <c r="U177" s="55">
        <f>R39960252</f>
        <v>0</v>
      </c>
      <c r="V177" s="57" t="str">
        <f>R39960253</f>
        <v>x</v>
      </c>
      <c r="W177" s="56">
        <f>R39960254</f>
        <v>0</v>
      </c>
    </row>
    <row r="178" spans="1:23" ht="12.75">
      <c r="A178" s="51">
        <f>IdentICO</f>
        <v>0</v>
      </c>
      <c r="B178" s="50">
        <f>IdentNazov</f>
        <v>0</v>
      </c>
      <c r="C178" s="50">
        <f>IdentUlica</f>
        <v>0</v>
      </c>
      <c r="D178" s="50">
        <f>IdentObec</f>
        <v>0</v>
      </c>
      <c r="E178" s="52">
        <f>IdentPSC</f>
        <v>0</v>
      </c>
      <c r="F178" s="50">
        <f>IdentKontakt</f>
        <v>0</v>
      </c>
      <c r="G178" s="50">
        <f>IdentTelefon</f>
        <v>0</v>
      </c>
      <c r="H178" s="50">
        <f>IdentOkresKod</f>
        <v>0</v>
      </c>
      <c r="I178" s="53">
        <f>IdentRegCislo</f>
        <v>0</v>
      </c>
      <c r="J178" s="54" t="str">
        <f>LEFT(IdentKOD1,2)</f>
        <v>55</v>
      </c>
      <c r="K178" s="50">
        <f>IdentKOD3</f>
        <v>0</v>
      </c>
      <c r="L178" s="50">
        <f>IdentKOD5</f>
        <v>0</v>
      </c>
      <c r="M178" s="50">
        <f>IdentKOD6</f>
        <v>0</v>
      </c>
      <c r="N178" s="50">
        <f>IdentKOD7</f>
        <v>0</v>
      </c>
      <c r="O178" s="50">
        <f>LEFT(IdentKOD8,1)</f>
      </c>
      <c r="P178" s="50">
        <f>IdentKOD9</f>
        <v>0</v>
      </c>
      <c r="Q178" s="50">
        <f>IdentKOD10</f>
        <v>0</v>
      </c>
      <c r="R178" s="50">
        <v>399</v>
      </c>
      <c r="S178" s="46" t="s">
        <v>468</v>
      </c>
      <c r="T178" s="57" t="str">
        <f>R39960301</f>
        <v>x</v>
      </c>
      <c r="U178" s="57" t="str">
        <f>R39960302</f>
        <v>x</v>
      </c>
      <c r="V178" s="57" t="str">
        <f>R39960303</f>
        <v>x</v>
      </c>
      <c r="W178" s="56">
        <f>R39960304</f>
        <v>0</v>
      </c>
    </row>
    <row r="179" spans="1:23" ht="12.75">
      <c r="A179" s="51">
        <f>IdentICO</f>
        <v>0</v>
      </c>
      <c r="B179" s="50">
        <f>IdentNazov</f>
        <v>0</v>
      </c>
      <c r="C179" s="50">
        <f>IdentUlica</f>
        <v>0</v>
      </c>
      <c r="D179" s="50">
        <f>IdentObec</f>
        <v>0</v>
      </c>
      <c r="E179" s="52">
        <f>IdentPSC</f>
        <v>0</v>
      </c>
      <c r="F179" s="50">
        <f>IdentKontakt</f>
        <v>0</v>
      </c>
      <c r="G179" s="50">
        <f>IdentTelefon</f>
        <v>0</v>
      </c>
      <c r="H179" s="50">
        <f>IdentOkresKod</f>
        <v>0</v>
      </c>
      <c r="I179" s="53">
        <f>IdentRegCislo</f>
        <v>0</v>
      </c>
      <c r="J179" s="54" t="str">
        <f>LEFT(IdentKOD1,2)</f>
        <v>55</v>
      </c>
      <c r="K179" s="50">
        <f>IdentKOD3</f>
        <v>0</v>
      </c>
      <c r="L179" s="50">
        <f>IdentKOD5</f>
        <v>0</v>
      </c>
      <c r="M179" s="50">
        <f>IdentKOD6</f>
        <v>0</v>
      </c>
      <c r="N179" s="50">
        <f>IdentKOD7</f>
        <v>0</v>
      </c>
      <c r="O179" s="50">
        <f>LEFT(IdentKOD8,1)</f>
      </c>
      <c r="P179" s="50">
        <f>IdentKOD9</f>
        <v>0</v>
      </c>
      <c r="Q179" s="50">
        <f>IdentKOD10</f>
        <v>0</v>
      </c>
      <c r="R179" s="50">
        <v>399</v>
      </c>
      <c r="S179" s="46" t="s">
        <v>470</v>
      </c>
      <c r="T179" s="57" t="str">
        <f>R39960351</f>
        <v>x</v>
      </c>
      <c r="U179" s="57" t="str">
        <f>R39960352</f>
        <v>x</v>
      </c>
      <c r="V179" s="57" t="str">
        <f>R39960353</f>
        <v>x</v>
      </c>
      <c r="W179" s="56">
        <f>R39960354</f>
        <v>0</v>
      </c>
    </row>
    <row r="180" spans="1:23" ht="12.75">
      <c r="A180" s="51">
        <f>IdentICO</f>
        <v>0</v>
      </c>
      <c r="B180" s="50">
        <f>IdentNazov</f>
        <v>0</v>
      </c>
      <c r="C180" s="50">
        <f>IdentUlica</f>
        <v>0</v>
      </c>
      <c r="D180" s="50">
        <f>IdentObec</f>
        <v>0</v>
      </c>
      <c r="E180" s="52">
        <f>IdentPSC</f>
        <v>0</v>
      </c>
      <c r="F180" s="50">
        <f>IdentKontakt</f>
        <v>0</v>
      </c>
      <c r="G180" s="50">
        <f>IdentTelefon</f>
        <v>0</v>
      </c>
      <c r="H180" s="50">
        <f>IdentOkresKod</f>
        <v>0</v>
      </c>
      <c r="I180" s="53">
        <f>IdentRegCislo</f>
        <v>0</v>
      </c>
      <c r="J180" s="54" t="str">
        <f>LEFT(IdentKOD1,2)</f>
        <v>55</v>
      </c>
      <c r="K180" s="50">
        <f>IdentKOD3</f>
        <v>0</v>
      </c>
      <c r="L180" s="50">
        <f>IdentKOD5</f>
        <v>0</v>
      </c>
      <c r="M180" s="50">
        <f>IdentKOD6</f>
        <v>0</v>
      </c>
      <c r="N180" s="50">
        <f>IdentKOD7</f>
        <v>0</v>
      </c>
      <c r="O180" s="50">
        <f>LEFT(IdentKOD8,1)</f>
      </c>
      <c r="P180" s="50">
        <f>IdentKOD9</f>
        <v>0</v>
      </c>
      <c r="Q180" s="50">
        <f>IdentKOD10</f>
        <v>0</v>
      </c>
      <c r="R180" s="50">
        <v>399</v>
      </c>
      <c r="S180" s="46" t="s">
        <v>472</v>
      </c>
      <c r="T180" s="57" t="str">
        <f>R39960401</f>
        <v>x</v>
      </c>
      <c r="U180" s="57" t="str">
        <f>R39960402</f>
        <v>x</v>
      </c>
      <c r="V180" s="57" t="str">
        <f>R39960403</f>
        <v>x</v>
      </c>
      <c r="W180" s="56">
        <f>R39960404</f>
        <v>0</v>
      </c>
    </row>
    <row r="181" spans="1:23" ht="12.75">
      <c r="A181" s="51">
        <f>IdentICO</f>
        <v>0</v>
      </c>
      <c r="B181" s="50">
        <f>IdentNazov</f>
        <v>0</v>
      </c>
      <c r="C181" s="50">
        <f>IdentUlica</f>
        <v>0</v>
      </c>
      <c r="D181" s="50">
        <f>IdentObec</f>
        <v>0</v>
      </c>
      <c r="E181" s="52">
        <f>IdentPSC</f>
        <v>0</v>
      </c>
      <c r="F181" s="50">
        <f>IdentKontakt</f>
        <v>0</v>
      </c>
      <c r="G181" s="50">
        <f>IdentTelefon</f>
        <v>0</v>
      </c>
      <c r="H181" s="50">
        <f>IdentOkresKod</f>
        <v>0</v>
      </c>
      <c r="I181" s="53">
        <f>IdentRegCislo</f>
        <v>0</v>
      </c>
      <c r="J181" s="54" t="str">
        <f>LEFT(IdentKOD1,2)</f>
        <v>55</v>
      </c>
      <c r="K181" s="50">
        <f>IdentKOD3</f>
        <v>0</v>
      </c>
      <c r="L181" s="50">
        <f>IdentKOD5</f>
        <v>0</v>
      </c>
      <c r="M181" s="50">
        <f>IdentKOD6</f>
        <v>0</v>
      </c>
      <c r="N181" s="50">
        <f>IdentKOD7</f>
        <v>0</v>
      </c>
      <c r="O181" s="50">
        <f>LEFT(IdentKOD8,1)</f>
      </c>
      <c r="P181" s="50">
        <f>IdentKOD9</f>
        <v>0</v>
      </c>
      <c r="Q181" s="50">
        <f>IdentKOD10</f>
        <v>0</v>
      </c>
      <c r="R181" s="50">
        <v>399</v>
      </c>
      <c r="S181" s="46" t="s">
        <v>474</v>
      </c>
      <c r="T181" s="55">
        <f>R39960451</f>
        <v>0</v>
      </c>
      <c r="U181" s="55">
        <f>R39960452</f>
        <v>0</v>
      </c>
      <c r="V181" s="57" t="str">
        <f>R39960453</f>
        <v>x</v>
      </c>
      <c r="W181" s="56">
        <f>R39960454</f>
        <v>0</v>
      </c>
    </row>
    <row r="182" spans="1:23" ht="12.75">
      <c r="A182" s="51">
        <f>IdentICO</f>
        <v>0</v>
      </c>
      <c r="B182" s="50">
        <f>IdentNazov</f>
        <v>0</v>
      </c>
      <c r="C182" s="50">
        <f>IdentUlica</f>
        <v>0</v>
      </c>
      <c r="D182" s="50">
        <f>IdentObec</f>
        <v>0</v>
      </c>
      <c r="E182" s="52">
        <f>IdentPSC</f>
        <v>0</v>
      </c>
      <c r="F182" s="50">
        <f>IdentKontakt</f>
        <v>0</v>
      </c>
      <c r="G182" s="50">
        <f>IdentTelefon</f>
        <v>0</v>
      </c>
      <c r="H182" s="50">
        <f>IdentOkresKod</f>
        <v>0</v>
      </c>
      <c r="I182" s="53">
        <f>IdentRegCislo</f>
        <v>0</v>
      </c>
      <c r="J182" s="54" t="str">
        <f>LEFT(IdentKOD1,2)</f>
        <v>55</v>
      </c>
      <c r="K182" s="50">
        <f>IdentKOD3</f>
        <v>0</v>
      </c>
      <c r="L182" s="50">
        <f>IdentKOD5</f>
        <v>0</v>
      </c>
      <c r="M182" s="50">
        <f>IdentKOD6</f>
        <v>0</v>
      </c>
      <c r="N182" s="50">
        <f>IdentKOD7</f>
        <v>0</v>
      </c>
      <c r="O182" s="50">
        <f>LEFT(IdentKOD8,1)</f>
      </c>
      <c r="P182" s="50">
        <f>IdentKOD9</f>
        <v>0</v>
      </c>
      <c r="Q182" s="50">
        <f>IdentKOD10</f>
        <v>0</v>
      </c>
      <c r="R182" s="50">
        <v>399</v>
      </c>
      <c r="S182" s="46" t="s">
        <v>476</v>
      </c>
      <c r="T182" s="55">
        <f>R39960501</f>
        <v>0</v>
      </c>
      <c r="U182" s="55">
        <f>R39960502</f>
        <v>0</v>
      </c>
      <c r="V182" s="57" t="str">
        <f>R39960503</f>
        <v>x</v>
      </c>
      <c r="W182" s="56">
        <f>R39960504</f>
        <v>0</v>
      </c>
    </row>
    <row r="183" spans="1:23" ht="12.75">
      <c r="A183" s="51">
        <f>IdentICO</f>
        <v>0</v>
      </c>
      <c r="B183" s="50">
        <f>IdentNazov</f>
        <v>0</v>
      </c>
      <c r="C183" s="50">
        <f>IdentUlica</f>
        <v>0</v>
      </c>
      <c r="D183" s="50">
        <f>IdentObec</f>
        <v>0</v>
      </c>
      <c r="E183" s="52">
        <f>IdentPSC</f>
        <v>0</v>
      </c>
      <c r="F183" s="50">
        <f>IdentKontakt</f>
        <v>0</v>
      </c>
      <c r="G183" s="50">
        <f>IdentTelefon</f>
        <v>0</v>
      </c>
      <c r="H183" s="50">
        <f>IdentOkresKod</f>
        <v>0</v>
      </c>
      <c r="I183" s="53">
        <f>IdentRegCislo</f>
        <v>0</v>
      </c>
      <c r="J183" s="54" t="str">
        <f>LEFT(IdentKOD1,2)</f>
        <v>55</v>
      </c>
      <c r="K183" s="50">
        <f>IdentKOD3</f>
        <v>0</v>
      </c>
      <c r="L183" s="50">
        <f>IdentKOD5</f>
        <v>0</v>
      </c>
      <c r="M183" s="50">
        <f>IdentKOD6</f>
        <v>0</v>
      </c>
      <c r="N183" s="50">
        <f>IdentKOD7</f>
        <v>0</v>
      </c>
      <c r="O183" s="50">
        <f>LEFT(IdentKOD8,1)</f>
      </c>
      <c r="P183" s="50">
        <f>IdentKOD9</f>
        <v>0</v>
      </c>
      <c r="Q183" s="50">
        <f>IdentKOD10</f>
        <v>0</v>
      </c>
      <c r="R183" s="50">
        <v>399</v>
      </c>
      <c r="S183" s="46" t="s">
        <v>478</v>
      </c>
      <c r="T183" s="55">
        <f>R39960551</f>
        <v>0</v>
      </c>
      <c r="U183" s="55">
        <f>R39960552</f>
        <v>0</v>
      </c>
      <c r="V183" s="57" t="str">
        <f>R39960553</f>
        <v>x</v>
      </c>
      <c r="W183" s="56">
        <f>R39960554</f>
        <v>0</v>
      </c>
    </row>
    <row r="184" spans="1:23" ht="12.75">
      <c r="A184" s="51">
        <f>IdentICO</f>
        <v>0</v>
      </c>
      <c r="B184" s="50">
        <f>IdentNazov</f>
        <v>0</v>
      </c>
      <c r="C184" s="50">
        <f>IdentUlica</f>
        <v>0</v>
      </c>
      <c r="D184" s="50">
        <f>IdentObec</f>
        <v>0</v>
      </c>
      <c r="E184" s="52">
        <f>IdentPSC</f>
        <v>0</v>
      </c>
      <c r="F184" s="50">
        <f>IdentKontakt</f>
        <v>0</v>
      </c>
      <c r="G184" s="50">
        <f>IdentTelefon</f>
        <v>0</v>
      </c>
      <c r="H184" s="50">
        <f>IdentOkresKod</f>
        <v>0</v>
      </c>
      <c r="I184" s="53">
        <f>IdentRegCislo</f>
        <v>0</v>
      </c>
      <c r="J184" s="54" t="str">
        <f>LEFT(IdentKOD1,2)</f>
        <v>55</v>
      </c>
      <c r="K184" s="50">
        <f>IdentKOD3</f>
        <v>0</v>
      </c>
      <c r="L184" s="50">
        <f>IdentKOD5</f>
        <v>0</v>
      </c>
      <c r="M184" s="50">
        <f>IdentKOD6</f>
        <v>0</v>
      </c>
      <c r="N184" s="50">
        <f>IdentKOD7</f>
        <v>0</v>
      </c>
      <c r="O184" s="50">
        <f>LEFT(IdentKOD8,1)</f>
      </c>
      <c r="P184" s="50">
        <f>IdentKOD9</f>
        <v>0</v>
      </c>
      <c r="Q184" s="50">
        <f>IdentKOD10</f>
        <v>0</v>
      </c>
      <c r="R184" s="50">
        <v>399</v>
      </c>
      <c r="S184" s="46" t="s">
        <v>480</v>
      </c>
      <c r="T184" s="55">
        <f>R39960601</f>
        <v>0</v>
      </c>
      <c r="U184" s="55">
        <f>R39960602</f>
        <v>0</v>
      </c>
      <c r="V184" s="57" t="str">
        <f>R39960603</f>
        <v>x</v>
      </c>
      <c r="W184" s="56">
        <f>R39960604</f>
        <v>0</v>
      </c>
    </row>
    <row r="185" spans="1:23" ht="12.75">
      <c r="A185" s="51">
        <f>IdentICO</f>
        <v>0</v>
      </c>
      <c r="B185" s="50">
        <f>IdentNazov</f>
        <v>0</v>
      </c>
      <c r="C185" s="50">
        <f>IdentUlica</f>
        <v>0</v>
      </c>
      <c r="D185" s="50">
        <f>IdentObec</f>
        <v>0</v>
      </c>
      <c r="E185" s="52">
        <f>IdentPSC</f>
        <v>0</v>
      </c>
      <c r="F185" s="50">
        <f>IdentKontakt</f>
        <v>0</v>
      </c>
      <c r="G185" s="50">
        <f>IdentTelefon</f>
        <v>0</v>
      </c>
      <c r="H185" s="50">
        <f>IdentOkresKod</f>
        <v>0</v>
      </c>
      <c r="I185" s="53">
        <f>IdentRegCislo</f>
        <v>0</v>
      </c>
      <c r="J185" s="54" t="str">
        <f>LEFT(IdentKOD1,2)</f>
        <v>55</v>
      </c>
      <c r="K185" s="50">
        <f>IdentKOD3</f>
        <v>0</v>
      </c>
      <c r="L185" s="50">
        <f>IdentKOD5</f>
        <v>0</v>
      </c>
      <c r="M185" s="50">
        <f>IdentKOD6</f>
        <v>0</v>
      </c>
      <c r="N185" s="50">
        <f>IdentKOD7</f>
        <v>0</v>
      </c>
      <c r="O185" s="50">
        <f>LEFT(IdentKOD8,1)</f>
      </c>
      <c r="P185" s="50">
        <f>IdentKOD9</f>
        <v>0</v>
      </c>
      <c r="Q185" s="50">
        <f>IdentKOD10</f>
        <v>0</v>
      </c>
      <c r="R185" s="50">
        <v>399</v>
      </c>
      <c r="S185" s="46" t="s">
        <v>482</v>
      </c>
      <c r="T185" s="55">
        <f>R39960651</f>
        <v>0</v>
      </c>
      <c r="U185" s="55">
        <f>R39960652</f>
        <v>0</v>
      </c>
      <c r="V185" s="57" t="str">
        <f>R39960653</f>
        <v>x</v>
      </c>
      <c r="W185" s="56">
        <f>R39960654</f>
        <v>0</v>
      </c>
    </row>
    <row r="186" spans="1:23" ht="12.75">
      <c r="A186" s="51">
        <f>IdentICO</f>
        <v>0</v>
      </c>
      <c r="B186" s="50">
        <f>IdentNazov</f>
        <v>0</v>
      </c>
      <c r="C186" s="50">
        <f>IdentUlica</f>
        <v>0</v>
      </c>
      <c r="D186" s="50">
        <f>IdentObec</f>
        <v>0</v>
      </c>
      <c r="E186" s="52">
        <f>IdentPSC</f>
        <v>0</v>
      </c>
      <c r="F186" s="50">
        <f>IdentKontakt</f>
        <v>0</v>
      </c>
      <c r="G186" s="50">
        <f>IdentTelefon</f>
        <v>0</v>
      </c>
      <c r="H186" s="50">
        <f>IdentOkresKod</f>
        <v>0</v>
      </c>
      <c r="I186" s="53">
        <f>IdentRegCislo</f>
        <v>0</v>
      </c>
      <c r="J186" s="54" t="str">
        <f>LEFT(IdentKOD1,2)</f>
        <v>55</v>
      </c>
      <c r="K186" s="50">
        <f>IdentKOD3</f>
        <v>0</v>
      </c>
      <c r="L186" s="50">
        <f>IdentKOD5</f>
        <v>0</v>
      </c>
      <c r="M186" s="50">
        <f>IdentKOD6</f>
        <v>0</v>
      </c>
      <c r="N186" s="50">
        <f>IdentKOD7</f>
        <v>0</v>
      </c>
      <c r="O186" s="50">
        <f>LEFT(IdentKOD8,1)</f>
      </c>
      <c r="P186" s="50">
        <f>IdentKOD9</f>
        <v>0</v>
      </c>
      <c r="Q186" s="50">
        <f>IdentKOD10</f>
        <v>0</v>
      </c>
      <c r="R186" s="50">
        <v>399</v>
      </c>
      <c r="S186" s="46" t="s">
        <v>484</v>
      </c>
      <c r="T186" s="55">
        <f>R39960701</f>
        <v>0</v>
      </c>
      <c r="U186" s="55">
        <f>R39960702</f>
        <v>0</v>
      </c>
      <c r="V186" s="57" t="str">
        <f>R39960703</f>
        <v>x</v>
      </c>
      <c r="W186" s="56">
        <f>R39960704</f>
        <v>0</v>
      </c>
    </row>
    <row r="187" spans="1:23" ht="12.75">
      <c r="A187" s="51">
        <f>IdentICO</f>
        <v>0</v>
      </c>
      <c r="B187" s="50">
        <f>IdentNazov</f>
        <v>0</v>
      </c>
      <c r="C187" s="50">
        <f>IdentUlica</f>
        <v>0</v>
      </c>
      <c r="D187" s="50">
        <f>IdentObec</f>
        <v>0</v>
      </c>
      <c r="E187" s="52">
        <f>IdentPSC</f>
        <v>0</v>
      </c>
      <c r="F187" s="50">
        <f>IdentKontakt</f>
        <v>0</v>
      </c>
      <c r="G187" s="50">
        <f>IdentTelefon</f>
        <v>0</v>
      </c>
      <c r="H187" s="50">
        <f>IdentOkresKod</f>
        <v>0</v>
      </c>
      <c r="I187" s="53">
        <f>IdentRegCislo</f>
        <v>0</v>
      </c>
      <c r="J187" s="54" t="str">
        <f>LEFT(IdentKOD1,2)</f>
        <v>55</v>
      </c>
      <c r="K187" s="50">
        <f>IdentKOD3</f>
        <v>0</v>
      </c>
      <c r="L187" s="50">
        <f>IdentKOD5</f>
        <v>0</v>
      </c>
      <c r="M187" s="50">
        <f>IdentKOD6</f>
        <v>0</v>
      </c>
      <c r="N187" s="50">
        <f>IdentKOD7</f>
        <v>0</v>
      </c>
      <c r="O187" s="50">
        <f>LEFT(IdentKOD8,1)</f>
      </c>
      <c r="P187" s="50">
        <f>IdentKOD9</f>
        <v>0</v>
      </c>
      <c r="Q187" s="50">
        <f>IdentKOD10</f>
        <v>0</v>
      </c>
      <c r="R187" s="50">
        <v>399</v>
      </c>
      <c r="S187" s="46" t="s">
        <v>486</v>
      </c>
      <c r="T187" s="55">
        <f>R39960751</f>
        <v>0</v>
      </c>
      <c r="U187" s="55">
        <f>R39960752</f>
        <v>0</v>
      </c>
      <c r="V187" s="57" t="str">
        <f>R39960753</f>
        <v>x</v>
      </c>
      <c r="W187" s="56">
        <f>R39960754</f>
        <v>0</v>
      </c>
    </row>
    <row r="188" spans="1:23" ht="12.75">
      <c r="A188" s="51">
        <f>IdentICO</f>
        <v>0</v>
      </c>
      <c r="B188" s="50">
        <f>IdentNazov</f>
        <v>0</v>
      </c>
      <c r="C188" s="50">
        <f>IdentUlica</f>
        <v>0</v>
      </c>
      <c r="D188" s="50">
        <f>IdentObec</f>
        <v>0</v>
      </c>
      <c r="E188" s="52">
        <f>IdentPSC</f>
        <v>0</v>
      </c>
      <c r="F188" s="50">
        <f>IdentKontakt</f>
        <v>0</v>
      </c>
      <c r="G188" s="50">
        <f>IdentTelefon</f>
        <v>0</v>
      </c>
      <c r="H188" s="50">
        <f>IdentOkresKod</f>
        <v>0</v>
      </c>
      <c r="I188" s="53">
        <f>IdentRegCislo</f>
        <v>0</v>
      </c>
      <c r="J188" s="54" t="str">
        <f>LEFT(IdentKOD1,2)</f>
        <v>55</v>
      </c>
      <c r="K188" s="50">
        <f>IdentKOD3</f>
        <v>0</v>
      </c>
      <c r="L188" s="50">
        <f>IdentKOD5</f>
        <v>0</v>
      </c>
      <c r="M188" s="50">
        <f>IdentKOD6</f>
        <v>0</v>
      </c>
      <c r="N188" s="50">
        <f>IdentKOD7</f>
        <v>0</v>
      </c>
      <c r="O188" s="50">
        <f>LEFT(IdentKOD8,1)</f>
      </c>
      <c r="P188" s="50">
        <f>IdentKOD9</f>
        <v>0</v>
      </c>
      <c r="Q188" s="50">
        <f>IdentKOD10</f>
        <v>0</v>
      </c>
      <c r="R188" s="50">
        <v>399</v>
      </c>
      <c r="S188" s="46" t="s">
        <v>488</v>
      </c>
      <c r="T188" s="55">
        <f>R39960801</f>
        <v>0</v>
      </c>
      <c r="U188" s="55">
        <f>R39960802</f>
        <v>0</v>
      </c>
      <c r="V188" s="57" t="str">
        <f>R39960803</f>
        <v>x</v>
      </c>
      <c r="W188" s="56">
        <f>R39960804</f>
        <v>0</v>
      </c>
    </row>
    <row r="189" spans="1:23" ht="12.75">
      <c r="A189" s="51">
        <f>IdentICO</f>
        <v>0</v>
      </c>
      <c r="B189" s="50">
        <f>IdentNazov</f>
        <v>0</v>
      </c>
      <c r="C189" s="50">
        <f>IdentUlica</f>
        <v>0</v>
      </c>
      <c r="D189" s="50">
        <f>IdentObec</f>
        <v>0</v>
      </c>
      <c r="E189" s="52">
        <f>IdentPSC</f>
        <v>0</v>
      </c>
      <c r="F189" s="50">
        <f>IdentKontakt</f>
        <v>0</v>
      </c>
      <c r="G189" s="50">
        <f>IdentTelefon</f>
        <v>0</v>
      </c>
      <c r="H189" s="50">
        <f>IdentOkresKod</f>
        <v>0</v>
      </c>
      <c r="I189" s="53">
        <f>IdentRegCislo</f>
        <v>0</v>
      </c>
      <c r="J189" s="54" t="str">
        <f>LEFT(IdentKOD1,2)</f>
        <v>55</v>
      </c>
      <c r="K189" s="50">
        <f>IdentKOD3</f>
        <v>0</v>
      </c>
      <c r="L189" s="50">
        <f>IdentKOD5</f>
        <v>0</v>
      </c>
      <c r="M189" s="50">
        <f>IdentKOD6</f>
        <v>0</v>
      </c>
      <c r="N189" s="50">
        <f>IdentKOD7</f>
        <v>0</v>
      </c>
      <c r="O189" s="50">
        <f>LEFT(IdentKOD8,1)</f>
      </c>
      <c r="P189" s="50">
        <f>IdentKOD9</f>
        <v>0</v>
      </c>
      <c r="Q189" s="50">
        <f>IdentKOD10</f>
        <v>0</v>
      </c>
      <c r="R189" s="50">
        <v>399</v>
      </c>
      <c r="S189" s="46" t="s">
        <v>490</v>
      </c>
      <c r="T189" s="55">
        <f>R39960851</f>
        <v>0</v>
      </c>
      <c r="U189" s="55">
        <f>R39960852</f>
        <v>0</v>
      </c>
      <c r="V189" s="57" t="str">
        <f>R39960853</f>
        <v>x</v>
      </c>
      <c r="W189" s="56">
        <f>R39960854</f>
        <v>0</v>
      </c>
    </row>
    <row r="190" spans="1:23" ht="12.75">
      <c r="A190" s="51">
        <f>IdentICO</f>
        <v>0</v>
      </c>
      <c r="B190" s="50">
        <f>IdentNazov</f>
        <v>0</v>
      </c>
      <c r="C190" s="50">
        <f>IdentUlica</f>
        <v>0</v>
      </c>
      <c r="D190" s="50">
        <f>IdentObec</f>
        <v>0</v>
      </c>
      <c r="E190" s="52">
        <f>IdentPSC</f>
        <v>0</v>
      </c>
      <c r="F190" s="50">
        <f>IdentKontakt</f>
        <v>0</v>
      </c>
      <c r="G190" s="50">
        <f>IdentTelefon</f>
        <v>0</v>
      </c>
      <c r="H190" s="50">
        <f>IdentOkresKod</f>
        <v>0</v>
      </c>
      <c r="I190" s="53">
        <f>IdentRegCislo</f>
        <v>0</v>
      </c>
      <c r="J190" s="54" t="str">
        <f>LEFT(IdentKOD1,2)</f>
        <v>55</v>
      </c>
      <c r="K190" s="50">
        <f>IdentKOD3</f>
        <v>0</v>
      </c>
      <c r="L190" s="50">
        <f>IdentKOD5</f>
        <v>0</v>
      </c>
      <c r="M190" s="50">
        <f>IdentKOD6</f>
        <v>0</v>
      </c>
      <c r="N190" s="50">
        <f>IdentKOD7</f>
        <v>0</v>
      </c>
      <c r="O190" s="50">
        <f>LEFT(IdentKOD8,1)</f>
      </c>
      <c r="P190" s="50">
        <f>IdentKOD9</f>
        <v>0</v>
      </c>
      <c r="Q190" s="50">
        <f>IdentKOD10</f>
        <v>0</v>
      </c>
      <c r="R190" s="50">
        <v>399</v>
      </c>
      <c r="S190" s="46" t="s">
        <v>492</v>
      </c>
      <c r="T190" s="55">
        <f>R39960901</f>
        <v>0</v>
      </c>
      <c r="U190" s="55">
        <f>R39960902</f>
        <v>0</v>
      </c>
      <c r="V190" s="57" t="str">
        <f>R39960903</f>
        <v>x</v>
      </c>
      <c r="W190" s="56">
        <f>R39960904</f>
        <v>0</v>
      </c>
    </row>
    <row r="191" spans="1:23" ht="12.75">
      <c r="A191" s="51">
        <f>IdentICO</f>
        <v>0</v>
      </c>
      <c r="B191" s="50">
        <f>IdentNazov</f>
        <v>0</v>
      </c>
      <c r="C191" s="50">
        <f>IdentUlica</f>
        <v>0</v>
      </c>
      <c r="D191" s="50">
        <f>IdentObec</f>
        <v>0</v>
      </c>
      <c r="E191" s="52">
        <f>IdentPSC</f>
        <v>0</v>
      </c>
      <c r="F191" s="50">
        <f>IdentKontakt</f>
        <v>0</v>
      </c>
      <c r="G191" s="50">
        <f>IdentTelefon</f>
        <v>0</v>
      </c>
      <c r="H191" s="50">
        <f>IdentOkresKod</f>
        <v>0</v>
      </c>
      <c r="I191" s="53">
        <f>IdentRegCislo</f>
        <v>0</v>
      </c>
      <c r="J191" s="54" t="str">
        <f>LEFT(IdentKOD1,2)</f>
        <v>55</v>
      </c>
      <c r="K191" s="50">
        <f>IdentKOD3</f>
        <v>0</v>
      </c>
      <c r="L191" s="50">
        <f>IdentKOD5</f>
        <v>0</v>
      </c>
      <c r="M191" s="50">
        <f>IdentKOD6</f>
        <v>0</v>
      </c>
      <c r="N191" s="50">
        <f>IdentKOD7</f>
        <v>0</v>
      </c>
      <c r="O191" s="50">
        <f>LEFT(IdentKOD8,1)</f>
      </c>
      <c r="P191" s="50">
        <f>IdentKOD9</f>
        <v>0</v>
      </c>
      <c r="Q191" s="50">
        <f>IdentKOD10</f>
        <v>0</v>
      </c>
      <c r="R191" s="50">
        <v>399</v>
      </c>
      <c r="S191" s="46" t="s">
        <v>494</v>
      </c>
      <c r="T191" s="55">
        <f>R39960951</f>
        <v>0</v>
      </c>
      <c r="U191" s="55">
        <f>R39960952</f>
        <v>0</v>
      </c>
      <c r="V191" s="57" t="str">
        <f>R39960953</f>
        <v>x</v>
      </c>
      <c r="W191" s="56">
        <f>R39960954</f>
        <v>0</v>
      </c>
    </row>
    <row r="192" spans="1:23" ht="12.75">
      <c r="A192" s="51">
        <f>IdentICO</f>
        <v>0</v>
      </c>
      <c r="B192" s="50">
        <f>IdentNazov</f>
        <v>0</v>
      </c>
      <c r="C192" s="50">
        <f>IdentUlica</f>
        <v>0</v>
      </c>
      <c r="D192" s="50">
        <f>IdentObec</f>
        <v>0</v>
      </c>
      <c r="E192" s="52">
        <f>IdentPSC</f>
        <v>0</v>
      </c>
      <c r="F192" s="50">
        <f>IdentKontakt</f>
        <v>0</v>
      </c>
      <c r="G192" s="50">
        <f>IdentTelefon</f>
        <v>0</v>
      </c>
      <c r="H192" s="50">
        <f>IdentOkresKod</f>
        <v>0</v>
      </c>
      <c r="I192" s="53">
        <f>IdentRegCislo</f>
        <v>0</v>
      </c>
      <c r="J192" s="54" t="str">
        <f>LEFT(IdentKOD1,2)</f>
        <v>55</v>
      </c>
      <c r="K192" s="50">
        <f>IdentKOD3</f>
        <v>0</v>
      </c>
      <c r="L192" s="50">
        <f>IdentKOD5</f>
        <v>0</v>
      </c>
      <c r="M192" s="50">
        <f>IdentKOD6</f>
        <v>0</v>
      </c>
      <c r="N192" s="50">
        <f>IdentKOD7</f>
        <v>0</v>
      </c>
      <c r="O192" s="50">
        <f>LEFT(IdentKOD8,1)</f>
      </c>
      <c r="P192" s="50">
        <f>IdentKOD9</f>
        <v>0</v>
      </c>
      <c r="Q192" s="50">
        <f>IdentKOD10</f>
        <v>0</v>
      </c>
      <c r="R192" s="50">
        <v>399</v>
      </c>
      <c r="S192" s="46" t="s">
        <v>496</v>
      </c>
      <c r="T192" s="57" t="str">
        <f>R39961001</f>
        <v>x</v>
      </c>
      <c r="U192" s="57" t="str">
        <f>R39961002</f>
        <v>x</v>
      </c>
      <c r="V192" s="57" t="str">
        <f>R39961003</f>
        <v>x</v>
      </c>
      <c r="W192" s="56">
        <f>R39961004</f>
        <v>0</v>
      </c>
    </row>
    <row r="193" spans="1:23" ht="12.75">
      <c r="A193" s="51">
        <f>IdentICO</f>
        <v>0</v>
      </c>
      <c r="B193" s="50">
        <f>IdentNazov</f>
        <v>0</v>
      </c>
      <c r="C193" s="50">
        <f>IdentUlica</f>
        <v>0</v>
      </c>
      <c r="D193" s="50">
        <f>IdentObec</f>
        <v>0</v>
      </c>
      <c r="E193" s="52">
        <f>IdentPSC</f>
        <v>0</v>
      </c>
      <c r="F193" s="50">
        <f>IdentKontakt</f>
        <v>0</v>
      </c>
      <c r="G193" s="50">
        <f>IdentTelefon</f>
        <v>0</v>
      </c>
      <c r="H193" s="50">
        <f>IdentOkresKod</f>
        <v>0</v>
      </c>
      <c r="I193" s="53">
        <f>IdentRegCislo</f>
        <v>0</v>
      </c>
      <c r="J193" s="54" t="str">
        <f>LEFT(IdentKOD1,2)</f>
        <v>55</v>
      </c>
      <c r="K193" s="50">
        <f>IdentKOD3</f>
        <v>0</v>
      </c>
      <c r="L193" s="50">
        <f>IdentKOD5</f>
        <v>0</v>
      </c>
      <c r="M193" s="50">
        <f>IdentKOD6</f>
        <v>0</v>
      </c>
      <c r="N193" s="50">
        <f>IdentKOD7</f>
        <v>0</v>
      </c>
      <c r="O193" s="50">
        <f>LEFT(IdentKOD8,1)</f>
      </c>
      <c r="P193" s="50">
        <f>IdentKOD9</f>
        <v>0</v>
      </c>
      <c r="Q193" s="50">
        <f>IdentKOD10</f>
        <v>0</v>
      </c>
      <c r="R193" s="50">
        <v>399</v>
      </c>
      <c r="S193" s="46" t="s">
        <v>498</v>
      </c>
      <c r="T193" s="57" t="str">
        <f>R39961051</f>
        <v>x</v>
      </c>
      <c r="U193" s="57" t="str">
        <f>R39961052</f>
        <v>x</v>
      </c>
      <c r="V193" s="57" t="str">
        <f>R39961053</f>
        <v>x</v>
      </c>
      <c r="W193" s="56">
        <f>R39961054</f>
        <v>0</v>
      </c>
    </row>
    <row r="194" spans="1:23" ht="12.75">
      <c r="A194" s="51">
        <f>IdentICO</f>
        <v>0</v>
      </c>
      <c r="B194" s="50">
        <f>IdentNazov</f>
        <v>0</v>
      </c>
      <c r="C194" s="50">
        <f>IdentUlica</f>
        <v>0</v>
      </c>
      <c r="D194" s="50">
        <f>IdentObec</f>
        <v>0</v>
      </c>
      <c r="E194" s="52">
        <f>IdentPSC</f>
        <v>0</v>
      </c>
      <c r="F194" s="50">
        <f>IdentKontakt</f>
        <v>0</v>
      </c>
      <c r="G194" s="50">
        <f>IdentTelefon</f>
        <v>0</v>
      </c>
      <c r="H194" s="50">
        <f>IdentOkresKod</f>
        <v>0</v>
      </c>
      <c r="I194" s="53">
        <f>IdentRegCislo</f>
        <v>0</v>
      </c>
      <c r="J194" s="54" t="str">
        <f>LEFT(IdentKOD1,2)</f>
        <v>55</v>
      </c>
      <c r="K194" s="50">
        <f>IdentKOD3</f>
        <v>0</v>
      </c>
      <c r="L194" s="50">
        <f>IdentKOD5</f>
        <v>0</v>
      </c>
      <c r="M194" s="50">
        <f>IdentKOD6</f>
        <v>0</v>
      </c>
      <c r="N194" s="50">
        <f>IdentKOD7</f>
        <v>0</v>
      </c>
      <c r="O194" s="50">
        <f>LEFT(IdentKOD8,1)</f>
      </c>
      <c r="P194" s="50">
        <f>IdentKOD9</f>
        <v>0</v>
      </c>
      <c r="Q194" s="50">
        <f>IdentKOD10</f>
        <v>0</v>
      </c>
      <c r="R194" s="50">
        <v>399</v>
      </c>
      <c r="S194" s="46" t="s">
        <v>500</v>
      </c>
      <c r="T194" s="57" t="str">
        <f>R39961101</f>
        <v>x</v>
      </c>
      <c r="U194" s="57" t="str">
        <f>R39961102</f>
        <v>x</v>
      </c>
      <c r="V194" s="57" t="str">
        <f>R39961103</f>
        <v>x</v>
      </c>
      <c r="W194" s="56">
        <f>R39961104</f>
        <v>0</v>
      </c>
    </row>
    <row r="195" spans="1:23" ht="12.75">
      <c r="A195" s="51">
        <f>IdentICO</f>
        <v>0</v>
      </c>
      <c r="B195" s="50">
        <f>IdentNazov</f>
        <v>0</v>
      </c>
      <c r="C195" s="50">
        <f>IdentUlica</f>
        <v>0</v>
      </c>
      <c r="D195" s="50">
        <f>IdentObec</f>
        <v>0</v>
      </c>
      <c r="E195" s="52">
        <f>IdentPSC</f>
        <v>0</v>
      </c>
      <c r="F195" s="50">
        <f>IdentKontakt</f>
        <v>0</v>
      </c>
      <c r="G195" s="50">
        <f>IdentTelefon</f>
        <v>0</v>
      </c>
      <c r="H195" s="50">
        <f>IdentOkresKod</f>
        <v>0</v>
      </c>
      <c r="I195" s="53">
        <f>IdentRegCislo</f>
        <v>0</v>
      </c>
      <c r="J195" s="54" t="str">
        <f>LEFT(IdentKOD1,2)</f>
        <v>55</v>
      </c>
      <c r="K195" s="50">
        <f>IdentKOD3</f>
        <v>0</v>
      </c>
      <c r="L195" s="50">
        <f>IdentKOD5</f>
        <v>0</v>
      </c>
      <c r="M195" s="50">
        <f>IdentKOD6</f>
        <v>0</v>
      </c>
      <c r="N195" s="50">
        <f>IdentKOD7</f>
        <v>0</v>
      </c>
      <c r="O195" s="50">
        <f>LEFT(IdentKOD8,1)</f>
      </c>
      <c r="P195" s="50">
        <f>IdentKOD9</f>
        <v>0</v>
      </c>
      <c r="Q195" s="50">
        <f>IdentKOD10</f>
        <v>0</v>
      </c>
      <c r="R195" s="50">
        <v>399</v>
      </c>
      <c r="S195" s="46" t="s">
        <v>502</v>
      </c>
      <c r="T195" s="57" t="str">
        <f>R39961151</f>
        <v>x</v>
      </c>
      <c r="U195" s="57" t="str">
        <f>R39961152</f>
        <v>x</v>
      </c>
      <c r="V195" s="57" t="str">
        <f>R39961153</f>
        <v>x</v>
      </c>
      <c r="W195" s="56">
        <f>R39961154</f>
        <v>0</v>
      </c>
    </row>
    <row r="196" spans="1:23" ht="12.75">
      <c r="A196" s="51">
        <f>IdentICO</f>
        <v>0</v>
      </c>
      <c r="B196" s="50">
        <f>IdentNazov</f>
        <v>0</v>
      </c>
      <c r="C196" s="50">
        <f>IdentUlica</f>
        <v>0</v>
      </c>
      <c r="D196" s="50">
        <f>IdentObec</f>
        <v>0</v>
      </c>
      <c r="E196" s="52">
        <f>IdentPSC</f>
        <v>0</v>
      </c>
      <c r="F196" s="50">
        <f>IdentKontakt</f>
        <v>0</v>
      </c>
      <c r="G196" s="50">
        <f>IdentTelefon</f>
        <v>0</v>
      </c>
      <c r="H196" s="50">
        <f>IdentOkresKod</f>
        <v>0</v>
      </c>
      <c r="I196" s="53">
        <f>IdentRegCislo</f>
        <v>0</v>
      </c>
      <c r="J196" s="54" t="str">
        <f>LEFT(IdentKOD1,2)</f>
        <v>55</v>
      </c>
      <c r="K196" s="50">
        <f>IdentKOD3</f>
        <v>0</v>
      </c>
      <c r="L196" s="50">
        <f>IdentKOD5</f>
        <v>0</v>
      </c>
      <c r="M196" s="50">
        <f>IdentKOD6</f>
        <v>0</v>
      </c>
      <c r="N196" s="50">
        <f>IdentKOD7</f>
        <v>0</v>
      </c>
      <c r="O196" s="50">
        <f>LEFT(IdentKOD8,1)</f>
      </c>
      <c r="P196" s="50">
        <f>IdentKOD9</f>
        <v>0</v>
      </c>
      <c r="Q196" s="50">
        <f>IdentKOD10</f>
        <v>0</v>
      </c>
      <c r="R196" s="50">
        <v>399</v>
      </c>
      <c r="S196" s="46" t="s">
        <v>504</v>
      </c>
      <c r="T196" s="55">
        <f>R39961201</f>
        <v>0</v>
      </c>
      <c r="U196" s="55">
        <f>R39961202</f>
        <v>0</v>
      </c>
      <c r="V196" s="57" t="str">
        <f>R39961203</f>
        <v>x</v>
      </c>
      <c r="W196" s="56">
        <f>R39961204</f>
        <v>0</v>
      </c>
    </row>
    <row r="197" spans="1:23" ht="12.75">
      <c r="A197" s="51">
        <f>IdentICO</f>
        <v>0</v>
      </c>
      <c r="B197" s="50">
        <f>IdentNazov</f>
        <v>0</v>
      </c>
      <c r="C197" s="50">
        <f>IdentUlica</f>
        <v>0</v>
      </c>
      <c r="D197" s="50">
        <f>IdentObec</f>
        <v>0</v>
      </c>
      <c r="E197" s="52">
        <f>IdentPSC</f>
        <v>0</v>
      </c>
      <c r="F197" s="50">
        <f>IdentKontakt</f>
        <v>0</v>
      </c>
      <c r="G197" s="50">
        <f>IdentTelefon</f>
        <v>0</v>
      </c>
      <c r="H197" s="50">
        <f>IdentOkresKod</f>
        <v>0</v>
      </c>
      <c r="I197" s="53">
        <f>IdentRegCislo</f>
        <v>0</v>
      </c>
      <c r="J197" s="54" t="str">
        <f>LEFT(IdentKOD1,2)</f>
        <v>55</v>
      </c>
      <c r="K197" s="50">
        <f>IdentKOD3</f>
        <v>0</v>
      </c>
      <c r="L197" s="50">
        <f>IdentKOD5</f>
        <v>0</v>
      </c>
      <c r="M197" s="50">
        <f>IdentKOD6</f>
        <v>0</v>
      </c>
      <c r="N197" s="50">
        <f>IdentKOD7</f>
        <v>0</v>
      </c>
      <c r="O197" s="50">
        <f>LEFT(IdentKOD8,1)</f>
      </c>
      <c r="P197" s="50">
        <f>IdentKOD9</f>
        <v>0</v>
      </c>
      <c r="Q197" s="50">
        <f>IdentKOD10</f>
        <v>0</v>
      </c>
      <c r="R197" s="50">
        <v>399</v>
      </c>
      <c r="S197" s="46" t="s">
        <v>506</v>
      </c>
      <c r="T197" s="55">
        <f>R39962001</f>
        <v>0</v>
      </c>
      <c r="U197" s="55">
        <f>R39962002</f>
        <v>0</v>
      </c>
      <c r="V197" s="57" t="str">
        <f>R39962003</f>
        <v>x</v>
      </c>
      <c r="W197" s="56">
        <f>R39962004</f>
        <v>0</v>
      </c>
    </row>
    <row r="198" spans="1:23" ht="12.75">
      <c r="A198" s="51">
        <f>IdentICO</f>
        <v>0</v>
      </c>
      <c r="B198" s="50">
        <f>IdentNazov</f>
        <v>0</v>
      </c>
      <c r="C198" s="50">
        <f>IdentUlica</f>
        <v>0</v>
      </c>
      <c r="D198" s="50">
        <f>IdentObec</f>
        <v>0</v>
      </c>
      <c r="E198" s="52">
        <f>IdentPSC</f>
        <v>0</v>
      </c>
      <c r="F198" s="50">
        <f>IdentKontakt</f>
        <v>0</v>
      </c>
      <c r="G198" s="50">
        <f>IdentTelefon</f>
        <v>0</v>
      </c>
      <c r="H198" s="50">
        <f>IdentOkresKod</f>
        <v>0</v>
      </c>
      <c r="I198" s="53">
        <f>IdentRegCislo</f>
        <v>0</v>
      </c>
      <c r="J198" s="54" t="str">
        <f>LEFT(IdentKOD1,2)</f>
        <v>55</v>
      </c>
      <c r="K198" s="50">
        <f>IdentKOD3</f>
        <v>0</v>
      </c>
      <c r="L198" s="50">
        <f>IdentKOD5</f>
        <v>0</v>
      </c>
      <c r="M198" s="50">
        <f>IdentKOD6</f>
        <v>0</v>
      </c>
      <c r="N198" s="50">
        <f>IdentKOD7</f>
        <v>0</v>
      </c>
      <c r="O198" s="50">
        <f>LEFT(IdentKOD8,1)</f>
      </c>
      <c r="P198" s="50">
        <f>IdentKOD9</f>
        <v>0</v>
      </c>
      <c r="Q198" s="50">
        <f>IdentKOD10</f>
        <v>0</v>
      </c>
      <c r="R198" s="50">
        <v>399</v>
      </c>
      <c r="S198" s="46" t="s">
        <v>508</v>
      </c>
      <c r="T198" s="55">
        <f>R39962051</f>
        <v>0</v>
      </c>
      <c r="U198" s="55">
        <f>R39962052</f>
        <v>0</v>
      </c>
      <c r="V198" s="57" t="str">
        <f>R39962053</f>
        <v>x</v>
      </c>
      <c r="W198" s="56">
        <f>R39962054</f>
        <v>0</v>
      </c>
    </row>
    <row r="199" spans="1:23" ht="12.75">
      <c r="A199" s="51">
        <f>IdentICO</f>
        <v>0</v>
      </c>
      <c r="B199" s="50">
        <f>IdentNazov</f>
        <v>0</v>
      </c>
      <c r="C199" s="50">
        <f>IdentUlica</f>
        <v>0</v>
      </c>
      <c r="D199" s="50">
        <f>IdentObec</f>
        <v>0</v>
      </c>
      <c r="E199" s="52">
        <f>IdentPSC</f>
        <v>0</v>
      </c>
      <c r="F199" s="50">
        <f>IdentKontakt</f>
        <v>0</v>
      </c>
      <c r="G199" s="50">
        <f>IdentTelefon</f>
        <v>0</v>
      </c>
      <c r="H199" s="50">
        <f>IdentOkresKod</f>
        <v>0</v>
      </c>
      <c r="I199" s="53">
        <f>IdentRegCislo</f>
        <v>0</v>
      </c>
      <c r="J199" s="54" t="str">
        <f>LEFT(IdentKOD1,2)</f>
        <v>55</v>
      </c>
      <c r="K199" s="50">
        <f>IdentKOD3</f>
        <v>0</v>
      </c>
      <c r="L199" s="50">
        <f>IdentKOD5</f>
        <v>0</v>
      </c>
      <c r="M199" s="50">
        <f>IdentKOD6</f>
        <v>0</v>
      </c>
      <c r="N199" s="50">
        <f>IdentKOD7</f>
        <v>0</v>
      </c>
      <c r="O199" s="50">
        <f>LEFT(IdentKOD8,1)</f>
      </c>
      <c r="P199" s="50">
        <f>IdentKOD9</f>
        <v>0</v>
      </c>
      <c r="Q199" s="50">
        <f>IdentKOD10</f>
        <v>0</v>
      </c>
      <c r="R199" s="50">
        <v>399</v>
      </c>
      <c r="S199" s="46" t="s">
        <v>510</v>
      </c>
      <c r="T199" s="55">
        <f>R39962101</f>
        <v>0</v>
      </c>
      <c r="U199" s="55">
        <f>R39962102</f>
        <v>0</v>
      </c>
      <c r="V199" s="57" t="str">
        <f>R39962103</f>
        <v>x</v>
      </c>
      <c r="W199" s="56">
        <f>R39962104</f>
        <v>0</v>
      </c>
    </row>
    <row r="200" spans="1:23" ht="12.75">
      <c r="A200" s="51">
        <f>IdentICO</f>
        <v>0</v>
      </c>
      <c r="B200" s="50">
        <f>IdentNazov</f>
        <v>0</v>
      </c>
      <c r="C200" s="50">
        <f>IdentUlica</f>
        <v>0</v>
      </c>
      <c r="D200" s="50">
        <f>IdentObec</f>
        <v>0</v>
      </c>
      <c r="E200" s="52">
        <f>IdentPSC</f>
        <v>0</v>
      </c>
      <c r="F200" s="50">
        <f>IdentKontakt</f>
        <v>0</v>
      </c>
      <c r="G200" s="50">
        <f>IdentTelefon</f>
        <v>0</v>
      </c>
      <c r="H200" s="50">
        <f>IdentOkresKod</f>
        <v>0</v>
      </c>
      <c r="I200" s="53">
        <f>IdentRegCislo</f>
        <v>0</v>
      </c>
      <c r="J200" s="54" t="str">
        <f>LEFT(IdentKOD1,2)</f>
        <v>55</v>
      </c>
      <c r="K200" s="50">
        <f>IdentKOD3</f>
        <v>0</v>
      </c>
      <c r="L200" s="50">
        <f>IdentKOD5</f>
        <v>0</v>
      </c>
      <c r="M200" s="50">
        <f>IdentKOD6</f>
        <v>0</v>
      </c>
      <c r="N200" s="50">
        <f>IdentKOD7</f>
        <v>0</v>
      </c>
      <c r="O200" s="50">
        <f>LEFT(IdentKOD8,1)</f>
      </c>
      <c r="P200" s="50">
        <f>IdentKOD9</f>
        <v>0</v>
      </c>
      <c r="Q200" s="50">
        <f>IdentKOD10</f>
        <v>0</v>
      </c>
      <c r="R200" s="50">
        <v>399</v>
      </c>
      <c r="S200" s="46" t="s">
        <v>512</v>
      </c>
      <c r="T200" s="55">
        <f>R39962151</f>
        <v>0</v>
      </c>
      <c r="U200" s="55">
        <f>R39962152</f>
        <v>0</v>
      </c>
      <c r="V200" s="57" t="str">
        <f>R39962153</f>
        <v>x</v>
      </c>
      <c r="W200" s="56">
        <f>R39962154</f>
        <v>0</v>
      </c>
    </row>
    <row r="201" spans="1:23" ht="12.75">
      <c r="A201" s="51">
        <f>IdentICO</f>
        <v>0</v>
      </c>
      <c r="B201" s="50">
        <f>IdentNazov</f>
        <v>0</v>
      </c>
      <c r="C201" s="50">
        <f>IdentUlica</f>
        <v>0</v>
      </c>
      <c r="D201" s="50">
        <f>IdentObec</f>
        <v>0</v>
      </c>
      <c r="E201" s="52">
        <f>IdentPSC</f>
        <v>0</v>
      </c>
      <c r="F201" s="50">
        <f>IdentKontakt</f>
        <v>0</v>
      </c>
      <c r="G201" s="50">
        <f>IdentTelefon</f>
        <v>0</v>
      </c>
      <c r="H201" s="50">
        <f>IdentOkresKod</f>
        <v>0</v>
      </c>
      <c r="I201" s="53">
        <f>IdentRegCislo</f>
        <v>0</v>
      </c>
      <c r="J201" s="54" t="str">
        <f>LEFT(IdentKOD1,2)</f>
        <v>55</v>
      </c>
      <c r="K201" s="50">
        <f>IdentKOD3</f>
        <v>0</v>
      </c>
      <c r="L201" s="50">
        <f>IdentKOD5</f>
        <v>0</v>
      </c>
      <c r="M201" s="50">
        <f>IdentKOD6</f>
        <v>0</v>
      </c>
      <c r="N201" s="50">
        <f>IdentKOD7</f>
        <v>0</v>
      </c>
      <c r="O201" s="50">
        <f>LEFT(IdentKOD8,1)</f>
      </c>
      <c r="P201" s="50">
        <f>IdentKOD9</f>
        <v>0</v>
      </c>
      <c r="Q201" s="50">
        <f>IdentKOD10</f>
        <v>0</v>
      </c>
      <c r="R201" s="50">
        <v>399</v>
      </c>
      <c r="S201" s="46" t="s">
        <v>514</v>
      </c>
      <c r="T201" s="55">
        <f>R39962201</f>
        <v>0</v>
      </c>
      <c r="U201" s="55">
        <f>R39962202</f>
        <v>0</v>
      </c>
      <c r="V201" s="57" t="str">
        <f>R39962203</f>
        <v>x</v>
      </c>
      <c r="W201" s="56">
        <f>R39962204</f>
        <v>0</v>
      </c>
    </row>
    <row r="202" spans="1:23" ht="12.75">
      <c r="A202" s="51">
        <f>IdentICO</f>
        <v>0</v>
      </c>
      <c r="B202" s="50">
        <f>IdentNazov</f>
        <v>0</v>
      </c>
      <c r="C202" s="50">
        <f>IdentUlica</f>
        <v>0</v>
      </c>
      <c r="D202" s="50">
        <f>IdentObec</f>
        <v>0</v>
      </c>
      <c r="E202" s="52">
        <f>IdentPSC</f>
        <v>0</v>
      </c>
      <c r="F202" s="50">
        <f>IdentKontakt</f>
        <v>0</v>
      </c>
      <c r="G202" s="50">
        <f>IdentTelefon</f>
        <v>0</v>
      </c>
      <c r="H202" s="50">
        <f>IdentOkresKod</f>
        <v>0</v>
      </c>
      <c r="I202" s="53">
        <f>IdentRegCislo</f>
        <v>0</v>
      </c>
      <c r="J202" s="54" t="str">
        <f>LEFT(IdentKOD1,2)</f>
        <v>55</v>
      </c>
      <c r="K202" s="50">
        <f>IdentKOD3</f>
        <v>0</v>
      </c>
      <c r="L202" s="50">
        <f>IdentKOD5</f>
        <v>0</v>
      </c>
      <c r="M202" s="50">
        <f>IdentKOD6</f>
        <v>0</v>
      </c>
      <c r="N202" s="50">
        <f>IdentKOD7</f>
        <v>0</v>
      </c>
      <c r="O202" s="50">
        <f>LEFT(IdentKOD8,1)</f>
      </c>
      <c r="P202" s="50">
        <f>IdentKOD9</f>
        <v>0</v>
      </c>
      <c r="Q202" s="50">
        <f>IdentKOD10</f>
        <v>0</v>
      </c>
      <c r="R202" s="50">
        <v>399</v>
      </c>
      <c r="S202" s="46" t="s">
        <v>516</v>
      </c>
      <c r="T202" s="55">
        <f>R39962251</f>
        <v>0</v>
      </c>
      <c r="U202" s="55">
        <f>R39962252</f>
        <v>0</v>
      </c>
      <c r="V202" s="57" t="str">
        <f>R39962253</f>
        <v>x</v>
      </c>
      <c r="W202" s="56">
        <f>R39962254</f>
        <v>0</v>
      </c>
    </row>
    <row r="203" spans="1:23" ht="12.75">
      <c r="A203" s="51">
        <f>IdentICO</f>
        <v>0</v>
      </c>
      <c r="B203" s="50">
        <f>IdentNazov</f>
        <v>0</v>
      </c>
      <c r="C203" s="50">
        <f>IdentUlica</f>
        <v>0</v>
      </c>
      <c r="D203" s="50">
        <f>IdentObec</f>
        <v>0</v>
      </c>
      <c r="E203" s="52">
        <f>IdentPSC</f>
        <v>0</v>
      </c>
      <c r="F203" s="50">
        <f>IdentKontakt</f>
        <v>0</v>
      </c>
      <c r="G203" s="50">
        <f>IdentTelefon</f>
        <v>0</v>
      </c>
      <c r="H203" s="50">
        <f>IdentOkresKod</f>
        <v>0</v>
      </c>
      <c r="I203" s="53">
        <f>IdentRegCislo</f>
        <v>0</v>
      </c>
      <c r="J203" s="54" t="str">
        <f>LEFT(IdentKOD1,2)</f>
        <v>55</v>
      </c>
      <c r="K203" s="50">
        <f>IdentKOD3</f>
        <v>0</v>
      </c>
      <c r="L203" s="50">
        <f>IdentKOD5</f>
        <v>0</v>
      </c>
      <c r="M203" s="50">
        <f>IdentKOD6</f>
        <v>0</v>
      </c>
      <c r="N203" s="50">
        <f>IdentKOD7</f>
        <v>0</v>
      </c>
      <c r="O203" s="50">
        <f>LEFT(IdentKOD8,1)</f>
      </c>
      <c r="P203" s="50">
        <f>IdentKOD9</f>
        <v>0</v>
      </c>
      <c r="Q203" s="50">
        <f>IdentKOD10</f>
        <v>0</v>
      </c>
      <c r="R203" s="50">
        <v>399</v>
      </c>
      <c r="S203" s="46" t="s">
        <v>518</v>
      </c>
      <c r="T203" s="55">
        <f>R39962301</f>
        <v>0</v>
      </c>
      <c r="U203" s="55">
        <f>R39962302</f>
        <v>0</v>
      </c>
      <c r="V203" s="57" t="str">
        <f>R39962303</f>
        <v>x</v>
      </c>
      <c r="W203" s="56">
        <f>R39962304</f>
        <v>0</v>
      </c>
    </row>
    <row r="204" spans="1:23" ht="12.75">
      <c r="A204" s="51">
        <f>IdentICO</f>
        <v>0</v>
      </c>
      <c r="B204" s="50">
        <f>IdentNazov</f>
        <v>0</v>
      </c>
      <c r="C204" s="50">
        <f>IdentUlica</f>
        <v>0</v>
      </c>
      <c r="D204" s="50">
        <f>IdentObec</f>
        <v>0</v>
      </c>
      <c r="E204" s="52">
        <f>IdentPSC</f>
        <v>0</v>
      </c>
      <c r="F204" s="50">
        <f>IdentKontakt</f>
        <v>0</v>
      </c>
      <c r="G204" s="50">
        <f>IdentTelefon</f>
        <v>0</v>
      </c>
      <c r="H204" s="50">
        <f>IdentOkresKod</f>
        <v>0</v>
      </c>
      <c r="I204" s="53">
        <f>IdentRegCislo</f>
        <v>0</v>
      </c>
      <c r="J204" s="54" t="str">
        <f>LEFT(IdentKOD1,2)</f>
        <v>55</v>
      </c>
      <c r="K204" s="50">
        <f>IdentKOD3</f>
        <v>0</v>
      </c>
      <c r="L204" s="50">
        <f>IdentKOD5</f>
        <v>0</v>
      </c>
      <c r="M204" s="50">
        <f>IdentKOD6</f>
        <v>0</v>
      </c>
      <c r="N204" s="50">
        <f>IdentKOD7</f>
        <v>0</v>
      </c>
      <c r="O204" s="50">
        <f>LEFT(IdentKOD8,1)</f>
      </c>
      <c r="P204" s="50">
        <f>IdentKOD9</f>
        <v>0</v>
      </c>
      <c r="Q204" s="50">
        <f>IdentKOD10</f>
        <v>0</v>
      </c>
      <c r="R204" s="50">
        <v>399</v>
      </c>
      <c r="S204" s="46" t="s">
        <v>520</v>
      </c>
      <c r="T204" s="55">
        <f>R39962321</f>
        <v>0</v>
      </c>
      <c r="U204" s="55">
        <f>R39962322</f>
        <v>0</v>
      </c>
      <c r="V204" s="57" t="str">
        <f>R39962323</f>
        <v>x</v>
      </c>
      <c r="W204" s="56">
        <f>R39962324</f>
        <v>0</v>
      </c>
    </row>
    <row r="205" spans="1:23" ht="12.75">
      <c r="A205" s="51">
        <f>IdentICO</f>
        <v>0</v>
      </c>
      <c r="B205" s="50">
        <f>IdentNazov</f>
        <v>0</v>
      </c>
      <c r="C205" s="50">
        <f>IdentUlica</f>
        <v>0</v>
      </c>
      <c r="D205" s="50">
        <f>IdentObec</f>
        <v>0</v>
      </c>
      <c r="E205" s="52">
        <f>IdentPSC</f>
        <v>0</v>
      </c>
      <c r="F205" s="50">
        <f>IdentKontakt</f>
        <v>0</v>
      </c>
      <c r="G205" s="50">
        <f>IdentTelefon</f>
        <v>0</v>
      </c>
      <c r="H205" s="50">
        <f>IdentOkresKod</f>
        <v>0</v>
      </c>
      <c r="I205" s="53">
        <f>IdentRegCislo</f>
        <v>0</v>
      </c>
      <c r="J205" s="54" t="str">
        <f>LEFT(IdentKOD1,2)</f>
        <v>55</v>
      </c>
      <c r="K205" s="50">
        <f>IdentKOD3</f>
        <v>0</v>
      </c>
      <c r="L205" s="50">
        <f>IdentKOD5</f>
        <v>0</v>
      </c>
      <c r="M205" s="50">
        <f>IdentKOD6</f>
        <v>0</v>
      </c>
      <c r="N205" s="50">
        <f>IdentKOD7</f>
        <v>0</v>
      </c>
      <c r="O205" s="50">
        <f>LEFT(IdentKOD8,1)</f>
      </c>
      <c r="P205" s="50">
        <f>IdentKOD9</f>
        <v>0</v>
      </c>
      <c r="Q205" s="50">
        <f>IdentKOD10</f>
        <v>0</v>
      </c>
      <c r="R205" s="50">
        <v>399</v>
      </c>
      <c r="S205" s="46" t="s">
        <v>522</v>
      </c>
      <c r="T205" s="55">
        <f>R39962351</f>
        <v>0</v>
      </c>
      <c r="U205" s="55">
        <f>R39962352</f>
        <v>0</v>
      </c>
      <c r="V205" s="57" t="str">
        <f>R39962353</f>
        <v>x</v>
      </c>
      <c r="W205" s="56">
        <f>R39962354</f>
        <v>0</v>
      </c>
    </row>
    <row r="206" spans="1:23" ht="12.75">
      <c r="A206" s="51">
        <f>IdentICO</f>
        <v>0</v>
      </c>
      <c r="B206" s="50">
        <f>IdentNazov</f>
        <v>0</v>
      </c>
      <c r="C206" s="50">
        <f>IdentUlica</f>
        <v>0</v>
      </c>
      <c r="D206" s="50">
        <f>IdentObec</f>
        <v>0</v>
      </c>
      <c r="E206" s="52">
        <f>IdentPSC</f>
        <v>0</v>
      </c>
      <c r="F206" s="50">
        <f>IdentKontakt</f>
        <v>0</v>
      </c>
      <c r="G206" s="50">
        <f>IdentTelefon</f>
        <v>0</v>
      </c>
      <c r="H206" s="50">
        <f>IdentOkresKod</f>
        <v>0</v>
      </c>
      <c r="I206" s="53">
        <f>IdentRegCislo</f>
        <v>0</v>
      </c>
      <c r="J206" s="54" t="str">
        <f>LEFT(IdentKOD1,2)</f>
        <v>55</v>
      </c>
      <c r="K206" s="50">
        <f>IdentKOD3</f>
        <v>0</v>
      </c>
      <c r="L206" s="50">
        <f>IdentKOD5</f>
        <v>0</v>
      </c>
      <c r="M206" s="50">
        <f>IdentKOD6</f>
        <v>0</v>
      </c>
      <c r="N206" s="50">
        <f>IdentKOD7</f>
        <v>0</v>
      </c>
      <c r="O206" s="50">
        <f>LEFT(IdentKOD8,1)</f>
      </c>
      <c r="P206" s="50">
        <f>IdentKOD9</f>
        <v>0</v>
      </c>
      <c r="Q206" s="50">
        <f>IdentKOD10</f>
        <v>0</v>
      </c>
      <c r="R206" s="50">
        <v>399</v>
      </c>
      <c r="S206" s="46" t="s">
        <v>524</v>
      </c>
      <c r="T206" s="55">
        <f>R39962371</f>
        <v>0</v>
      </c>
      <c r="U206" s="55">
        <f>R39962372</f>
        <v>0</v>
      </c>
      <c r="V206" s="57" t="str">
        <f>R39962373</f>
        <v>x</v>
      </c>
      <c r="W206" s="56">
        <f>R39962374</f>
        <v>0</v>
      </c>
    </row>
    <row r="207" spans="1:23" ht="12.75">
      <c r="A207" s="51">
        <f>IdentICO</f>
        <v>0</v>
      </c>
      <c r="B207" s="50">
        <f>IdentNazov</f>
        <v>0</v>
      </c>
      <c r="C207" s="50">
        <f>IdentUlica</f>
        <v>0</v>
      </c>
      <c r="D207" s="50">
        <f>IdentObec</f>
        <v>0</v>
      </c>
      <c r="E207" s="52">
        <f>IdentPSC</f>
        <v>0</v>
      </c>
      <c r="F207" s="50">
        <f>IdentKontakt</f>
        <v>0</v>
      </c>
      <c r="G207" s="50">
        <f>IdentTelefon</f>
        <v>0</v>
      </c>
      <c r="H207" s="50">
        <f>IdentOkresKod</f>
        <v>0</v>
      </c>
      <c r="I207" s="53">
        <f>IdentRegCislo</f>
        <v>0</v>
      </c>
      <c r="J207" s="54" t="str">
        <f>LEFT(IdentKOD1,2)</f>
        <v>55</v>
      </c>
      <c r="K207" s="50">
        <f>IdentKOD3</f>
        <v>0</v>
      </c>
      <c r="L207" s="50">
        <f>IdentKOD5</f>
        <v>0</v>
      </c>
      <c r="M207" s="50">
        <f>IdentKOD6</f>
        <v>0</v>
      </c>
      <c r="N207" s="50">
        <f>IdentKOD7</f>
        <v>0</v>
      </c>
      <c r="O207" s="50">
        <f>LEFT(IdentKOD8,1)</f>
      </c>
      <c r="P207" s="50">
        <f>IdentKOD9</f>
        <v>0</v>
      </c>
      <c r="Q207" s="50">
        <f>IdentKOD10</f>
        <v>0</v>
      </c>
      <c r="R207" s="50">
        <v>399</v>
      </c>
      <c r="S207" s="46" t="s">
        <v>526</v>
      </c>
      <c r="T207" s="55">
        <f>R39962401</f>
        <v>0</v>
      </c>
      <c r="U207" s="55">
        <f>R39962402</f>
        <v>0</v>
      </c>
      <c r="V207" s="57" t="str">
        <f>R39962403</f>
        <v>x</v>
      </c>
      <c r="W207" s="56">
        <f>R39962404</f>
        <v>0</v>
      </c>
    </row>
    <row r="208" spans="1:23" ht="12.75">
      <c r="A208" s="51">
        <f>IdentICO</f>
        <v>0</v>
      </c>
      <c r="B208" s="50">
        <f>IdentNazov</f>
        <v>0</v>
      </c>
      <c r="C208" s="50">
        <f>IdentUlica</f>
        <v>0</v>
      </c>
      <c r="D208" s="50">
        <f>IdentObec</f>
        <v>0</v>
      </c>
      <c r="E208" s="52">
        <f>IdentPSC</f>
        <v>0</v>
      </c>
      <c r="F208" s="50">
        <f>IdentKontakt</f>
        <v>0</v>
      </c>
      <c r="G208" s="50">
        <f>IdentTelefon</f>
        <v>0</v>
      </c>
      <c r="H208" s="50">
        <f>IdentOkresKod</f>
        <v>0</v>
      </c>
      <c r="I208" s="53">
        <f>IdentRegCislo</f>
        <v>0</v>
      </c>
      <c r="J208" s="54" t="str">
        <f>LEFT(IdentKOD1,2)</f>
        <v>55</v>
      </c>
      <c r="K208" s="50">
        <f>IdentKOD3</f>
        <v>0</v>
      </c>
      <c r="L208" s="50">
        <f>IdentKOD5</f>
        <v>0</v>
      </c>
      <c r="M208" s="50">
        <f>IdentKOD6</f>
        <v>0</v>
      </c>
      <c r="N208" s="50">
        <f>IdentKOD7</f>
        <v>0</v>
      </c>
      <c r="O208" s="50">
        <f>LEFT(IdentKOD8,1)</f>
      </c>
      <c r="P208" s="50">
        <f>IdentKOD9</f>
        <v>0</v>
      </c>
      <c r="Q208" s="50">
        <f>IdentKOD10</f>
        <v>0</v>
      </c>
      <c r="R208" s="50">
        <v>399</v>
      </c>
      <c r="S208" s="46" t="s">
        <v>528</v>
      </c>
      <c r="T208" s="55">
        <f>R39962451</f>
        <v>0</v>
      </c>
      <c r="U208" s="55">
        <f>R39962452</f>
        <v>0</v>
      </c>
      <c r="V208" s="57" t="str">
        <f>R39962453</f>
        <v>x</v>
      </c>
      <c r="W208" s="56">
        <f>R39962454</f>
        <v>0</v>
      </c>
    </row>
    <row r="209" spans="1:23" ht="12.75">
      <c r="A209" s="51">
        <f>IdentICO</f>
        <v>0</v>
      </c>
      <c r="B209" s="50">
        <f>IdentNazov</f>
        <v>0</v>
      </c>
      <c r="C209" s="50">
        <f>IdentUlica</f>
        <v>0</v>
      </c>
      <c r="D209" s="50">
        <f>IdentObec</f>
        <v>0</v>
      </c>
      <c r="E209" s="52">
        <f>IdentPSC</f>
        <v>0</v>
      </c>
      <c r="F209" s="50">
        <f>IdentKontakt</f>
        <v>0</v>
      </c>
      <c r="G209" s="50">
        <f>IdentTelefon</f>
        <v>0</v>
      </c>
      <c r="H209" s="50">
        <f>IdentOkresKod</f>
        <v>0</v>
      </c>
      <c r="I209" s="53">
        <f>IdentRegCislo</f>
        <v>0</v>
      </c>
      <c r="J209" s="54" t="str">
        <f>LEFT(IdentKOD1,2)</f>
        <v>55</v>
      </c>
      <c r="K209" s="50">
        <f>IdentKOD3</f>
        <v>0</v>
      </c>
      <c r="L209" s="50">
        <f>IdentKOD5</f>
        <v>0</v>
      </c>
      <c r="M209" s="50">
        <f>IdentKOD6</f>
        <v>0</v>
      </c>
      <c r="N209" s="50">
        <f>IdentKOD7</f>
        <v>0</v>
      </c>
      <c r="O209" s="50">
        <f>LEFT(IdentKOD8,1)</f>
      </c>
      <c r="P209" s="50">
        <f>IdentKOD9</f>
        <v>0</v>
      </c>
      <c r="Q209" s="50">
        <f>IdentKOD10</f>
        <v>0</v>
      </c>
      <c r="R209" s="50">
        <v>399</v>
      </c>
      <c r="S209" s="46" t="s">
        <v>530</v>
      </c>
      <c r="T209" s="55">
        <f>R39962501</f>
        <v>0</v>
      </c>
      <c r="U209" s="55">
        <f>R39962502</f>
        <v>0</v>
      </c>
      <c r="V209" s="57" t="str">
        <f>R39962503</f>
        <v>x</v>
      </c>
      <c r="W209" s="56">
        <f>R39962504</f>
        <v>0</v>
      </c>
    </row>
    <row r="210" spans="1:23" ht="12.75">
      <c r="A210" s="51">
        <f>IdentICO</f>
        <v>0</v>
      </c>
      <c r="B210" s="50">
        <f>IdentNazov</f>
        <v>0</v>
      </c>
      <c r="C210" s="50">
        <f>IdentUlica</f>
        <v>0</v>
      </c>
      <c r="D210" s="50">
        <f>IdentObec</f>
        <v>0</v>
      </c>
      <c r="E210" s="52">
        <f>IdentPSC</f>
        <v>0</v>
      </c>
      <c r="F210" s="50">
        <f>IdentKontakt</f>
        <v>0</v>
      </c>
      <c r="G210" s="50">
        <f>IdentTelefon</f>
        <v>0</v>
      </c>
      <c r="H210" s="50">
        <f>IdentOkresKod</f>
        <v>0</v>
      </c>
      <c r="I210" s="53">
        <f>IdentRegCislo</f>
        <v>0</v>
      </c>
      <c r="J210" s="54" t="str">
        <f>LEFT(IdentKOD1,2)</f>
        <v>55</v>
      </c>
      <c r="K210" s="50">
        <f>IdentKOD3</f>
        <v>0</v>
      </c>
      <c r="L210" s="50">
        <f>IdentKOD5</f>
        <v>0</v>
      </c>
      <c r="M210" s="50">
        <f>IdentKOD6</f>
        <v>0</v>
      </c>
      <c r="N210" s="50">
        <f>IdentKOD7</f>
        <v>0</v>
      </c>
      <c r="O210" s="50">
        <f>LEFT(IdentKOD8,1)</f>
      </c>
      <c r="P210" s="50">
        <f>IdentKOD9</f>
        <v>0</v>
      </c>
      <c r="Q210" s="50">
        <f>IdentKOD10</f>
        <v>0</v>
      </c>
      <c r="R210" s="50">
        <v>399</v>
      </c>
      <c r="S210" s="46" t="s">
        <v>532</v>
      </c>
      <c r="T210" s="55">
        <f>R39962551</f>
        <v>0</v>
      </c>
      <c r="U210" s="55">
        <f>R39962552</f>
        <v>0</v>
      </c>
      <c r="V210" s="57" t="str">
        <f>R39962553</f>
        <v>x</v>
      </c>
      <c r="W210" s="56">
        <f>R39962554</f>
        <v>0</v>
      </c>
    </row>
    <row r="211" spans="1:23" ht="12.75">
      <c r="A211" s="51">
        <f>IdentICO</f>
        <v>0</v>
      </c>
      <c r="B211" s="50">
        <f>IdentNazov</f>
        <v>0</v>
      </c>
      <c r="C211" s="50">
        <f>IdentUlica</f>
        <v>0</v>
      </c>
      <c r="D211" s="50">
        <f>IdentObec</f>
        <v>0</v>
      </c>
      <c r="E211" s="52">
        <f>IdentPSC</f>
        <v>0</v>
      </c>
      <c r="F211" s="50">
        <f>IdentKontakt</f>
        <v>0</v>
      </c>
      <c r="G211" s="50">
        <f>IdentTelefon</f>
        <v>0</v>
      </c>
      <c r="H211" s="50">
        <f>IdentOkresKod</f>
        <v>0</v>
      </c>
      <c r="I211" s="53">
        <f>IdentRegCislo</f>
        <v>0</v>
      </c>
      <c r="J211" s="54" t="str">
        <f>LEFT(IdentKOD1,2)</f>
        <v>55</v>
      </c>
      <c r="K211" s="50">
        <f>IdentKOD3</f>
        <v>0</v>
      </c>
      <c r="L211" s="50">
        <f>IdentKOD5</f>
        <v>0</v>
      </c>
      <c r="M211" s="50">
        <f>IdentKOD6</f>
        <v>0</v>
      </c>
      <c r="N211" s="50">
        <f>IdentKOD7</f>
        <v>0</v>
      </c>
      <c r="O211" s="50">
        <f>LEFT(IdentKOD8,1)</f>
      </c>
      <c r="P211" s="50">
        <f>IdentKOD9</f>
        <v>0</v>
      </c>
      <c r="Q211" s="50">
        <f>IdentKOD10</f>
        <v>0</v>
      </c>
      <c r="R211" s="50">
        <v>399</v>
      </c>
      <c r="S211" s="46" t="s">
        <v>534</v>
      </c>
      <c r="T211" s="55">
        <f>R39962601</f>
        <v>0</v>
      </c>
      <c r="U211" s="55">
        <f>R39962602</f>
        <v>0</v>
      </c>
      <c r="V211" s="57" t="str">
        <f>R39962603</f>
        <v>x</v>
      </c>
      <c r="W211" s="56">
        <f>R39962604</f>
        <v>0</v>
      </c>
    </row>
    <row r="212" spans="1:23" ht="12.75">
      <c r="A212" s="51">
        <f>IdentICO</f>
        <v>0</v>
      </c>
      <c r="B212" s="50">
        <f>IdentNazov</f>
        <v>0</v>
      </c>
      <c r="C212" s="50">
        <f>IdentUlica</f>
        <v>0</v>
      </c>
      <c r="D212" s="50">
        <f>IdentObec</f>
        <v>0</v>
      </c>
      <c r="E212" s="52">
        <f>IdentPSC</f>
        <v>0</v>
      </c>
      <c r="F212" s="50">
        <f>IdentKontakt</f>
        <v>0</v>
      </c>
      <c r="G212" s="50">
        <f>IdentTelefon</f>
        <v>0</v>
      </c>
      <c r="H212" s="50">
        <f>IdentOkresKod</f>
        <v>0</v>
      </c>
      <c r="I212" s="53">
        <f>IdentRegCislo</f>
        <v>0</v>
      </c>
      <c r="J212" s="54" t="str">
        <f>LEFT(IdentKOD1,2)</f>
        <v>55</v>
      </c>
      <c r="K212" s="50">
        <f>IdentKOD3</f>
        <v>0</v>
      </c>
      <c r="L212" s="50">
        <f>IdentKOD5</f>
        <v>0</v>
      </c>
      <c r="M212" s="50">
        <f>IdentKOD6</f>
        <v>0</v>
      </c>
      <c r="N212" s="50">
        <f>IdentKOD7</f>
        <v>0</v>
      </c>
      <c r="O212" s="50">
        <f>LEFT(IdentKOD8,1)</f>
      </c>
      <c r="P212" s="50">
        <f>IdentKOD9</f>
        <v>0</v>
      </c>
      <c r="Q212" s="50">
        <f>IdentKOD10</f>
        <v>0</v>
      </c>
      <c r="R212" s="50">
        <v>399</v>
      </c>
      <c r="S212" s="46" t="s">
        <v>536</v>
      </c>
      <c r="T212" s="55">
        <f>R39962621</f>
        <v>0</v>
      </c>
      <c r="U212" s="55">
        <f>R39962622</f>
        <v>0</v>
      </c>
      <c r="V212" s="57" t="str">
        <f>R39962623</f>
        <v>x</v>
      </c>
      <c r="W212" s="56">
        <f>R39962624</f>
        <v>0</v>
      </c>
    </row>
    <row r="213" spans="1:23" ht="12.75">
      <c r="A213" s="51">
        <f>IdentICO</f>
        <v>0</v>
      </c>
      <c r="B213" s="50">
        <f>IdentNazov</f>
        <v>0</v>
      </c>
      <c r="C213" s="50">
        <f>IdentUlica</f>
        <v>0</v>
      </c>
      <c r="D213" s="50">
        <f>IdentObec</f>
        <v>0</v>
      </c>
      <c r="E213" s="52">
        <f>IdentPSC</f>
        <v>0</v>
      </c>
      <c r="F213" s="50">
        <f>IdentKontakt</f>
        <v>0</v>
      </c>
      <c r="G213" s="50">
        <f>IdentTelefon</f>
        <v>0</v>
      </c>
      <c r="H213" s="50">
        <f>IdentOkresKod</f>
        <v>0</v>
      </c>
      <c r="I213" s="53">
        <f>IdentRegCislo</f>
        <v>0</v>
      </c>
      <c r="J213" s="54" t="str">
        <f>LEFT(IdentKOD1,2)</f>
        <v>55</v>
      </c>
      <c r="K213" s="50">
        <f>IdentKOD3</f>
        <v>0</v>
      </c>
      <c r="L213" s="50">
        <f>IdentKOD5</f>
        <v>0</v>
      </c>
      <c r="M213" s="50">
        <f>IdentKOD6</f>
        <v>0</v>
      </c>
      <c r="N213" s="50">
        <f>IdentKOD7</f>
        <v>0</v>
      </c>
      <c r="O213" s="50">
        <f>LEFT(IdentKOD8,1)</f>
      </c>
      <c r="P213" s="50">
        <f>IdentKOD9</f>
        <v>0</v>
      </c>
      <c r="Q213" s="50">
        <f>IdentKOD10</f>
        <v>0</v>
      </c>
      <c r="R213" s="50">
        <v>399</v>
      </c>
      <c r="S213" s="46" t="s">
        <v>538</v>
      </c>
      <c r="T213" s="55">
        <f>R39962651</f>
        <v>0</v>
      </c>
      <c r="U213" s="55">
        <f>R39962652</f>
        <v>0</v>
      </c>
      <c r="V213" s="57" t="str">
        <f>R39962653</f>
        <v>x</v>
      </c>
      <c r="W213" s="56">
        <f>R39962654</f>
        <v>0</v>
      </c>
    </row>
    <row r="214" spans="1:23" ht="12.75">
      <c r="A214" s="51">
        <f>IdentICO</f>
        <v>0</v>
      </c>
      <c r="B214" s="50">
        <f>IdentNazov</f>
        <v>0</v>
      </c>
      <c r="C214" s="50">
        <f>IdentUlica</f>
        <v>0</v>
      </c>
      <c r="D214" s="50">
        <f>IdentObec</f>
        <v>0</v>
      </c>
      <c r="E214" s="52">
        <f>IdentPSC</f>
        <v>0</v>
      </c>
      <c r="F214" s="50">
        <f>IdentKontakt</f>
        <v>0</v>
      </c>
      <c r="G214" s="50">
        <f>IdentTelefon</f>
        <v>0</v>
      </c>
      <c r="H214" s="50">
        <f>IdentOkresKod</f>
        <v>0</v>
      </c>
      <c r="I214" s="53">
        <f>IdentRegCislo</f>
        <v>0</v>
      </c>
      <c r="J214" s="54" t="str">
        <f>LEFT(IdentKOD1,2)</f>
        <v>55</v>
      </c>
      <c r="K214" s="50">
        <f>IdentKOD3</f>
        <v>0</v>
      </c>
      <c r="L214" s="50">
        <f>IdentKOD5</f>
        <v>0</v>
      </c>
      <c r="M214" s="50">
        <f>IdentKOD6</f>
        <v>0</v>
      </c>
      <c r="N214" s="50">
        <f>IdentKOD7</f>
        <v>0</v>
      </c>
      <c r="O214" s="50">
        <f>LEFT(IdentKOD8,1)</f>
      </c>
      <c r="P214" s="50">
        <f>IdentKOD9</f>
        <v>0</v>
      </c>
      <c r="Q214" s="50">
        <f>IdentKOD10</f>
        <v>0</v>
      </c>
      <c r="R214" s="50">
        <v>399</v>
      </c>
      <c r="S214" s="46" t="s">
        <v>540</v>
      </c>
      <c r="T214" s="55">
        <f>R39962701</f>
        <v>0</v>
      </c>
      <c r="U214" s="55">
        <f>R39962702</f>
        <v>0</v>
      </c>
      <c r="V214" s="57" t="str">
        <f>R39962703</f>
        <v>x</v>
      </c>
      <c r="W214" s="56">
        <f>R39962704</f>
        <v>0</v>
      </c>
    </row>
    <row r="215" spans="1:23" ht="12.75">
      <c r="A215" s="51">
        <f>IdentICO</f>
        <v>0</v>
      </c>
      <c r="B215" s="50">
        <f>IdentNazov</f>
        <v>0</v>
      </c>
      <c r="C215" s="50">
        <f>IdentUlica</f>
        <v>0</v>
      </c>
      <c r="D215" s="50">
        <f>IdentObec</f>
        <v>0</v>
      </c>
      <c r="E215" s="52">
        <f>IdentPSC</f>
        <v>0</v>
      </c>
      <c r="F215" s="50">
        <f>IdentKontakt</f>
        <v>0</v>
      </c>
      <c r="G215" s="50">
        <f>IdentTelefon</f>
        <v>0</v>
      </c>
      <c r="H215" s="50">
        <f>IdentOkresKod</f>
        <v>0</v>
      </c>
      <c r="I215" s="53">
        <f>IdentRegCislo</f>
        <v>0</v>
      </c>
      <c r="J215" s="54" t="str">
        <f>LEFT(IdentKOD1,2)</f>
        <v>55</v>
      </c>
      <c r="K215" s="50">
        <f>IdentKOD3</f>
        <v>0</v>
      </c>
      <c r="L215" s="50">
        <f>IdentKOD5</f>
        <v>0</v>
      </c>
      <c r="M215" s="50">
        <f>IdentKOD6</f>
        <v>0</v>
      </c>
      <c r="N215" s="50">
        <f>IdentKOD7</f>
        <v>0</v>
      </c>
      <c r="O215" s="50">
        <f>LEFT(IdentKOD8,1)</f>
      </c>
      <c r="P215" s="50">
        <f>IdentKOD9</f>
        <v>0</v>
      </c>
      <c r="Q215" s="50">
        <f>IdentKOD10</f>
        <v>0</v>
      </c>
      <c r="R215" s="50">
        <v>399</v>
      </c>
      <c r="S215" s="46" t="s">
        <v>542</v>
      </c>
      <c r="T215" s="55">
        <f>R39962751</f>
        <v>0</v>
      </c>
      <c r="U215" s="55">
        <f>R39962752</f>
        <v>0</v>
      </c>
      <c r="V215" s="57" t="str">
        <f>R39962753</f>
        <v>x</v>
      </c>
      <c r="W215" s="56">
        <f>R39962754</f>
        <v>0</v>
      </c>
    </row>
    <row r="216" spans="1:23" ht="12.75">
      <c r="A216" s="51">
        <f>IdentICO</f>
        <v>0</v>
      </c>
      <c r="B216" s="50">
        <f>IdentNazov</f>
        <v>0</v>
      </c>
      <c r="C216" s="50">
        <f>IdentUlica</f>
        <v>0</v>
      </c>
      <c r="D216" s="50">
        <f>IdentObec</f>
        <v>0</v>
      </c>
      <c r="E216" s="52">
        <f>IdentPSC</f>
        <v>0</v>
      </c>
      <c r="F216" s="50">
        <f>IdentKontakt</f>
        <v>0</v>
      </c>
      <c r="G216" s="50">
        <f>IdentTelefon</f>
        <v>0</v>
      </c>
      <c r="H216" s="50">
        <f>IdentOkresKod</f>
        <v>0</v>
      </c>
      <c r="I216" s="53">
        <f>IdentRegCislo</f>
        <v>0</v>
      </c>
      <c r="J216" s="54" t="str">
        <f>LEFT(IdentKOD1,2)</f>
        <v>55</v>
      </c>
      <c r="K216" s="50">
        <f>IdentKOD3</f>
        <v>0</v>
      </c>
      <c r="L216" s="50">
        <f>IdentKOD5</f>
        <v>0</v>
      </c>
      <c r="M216" s="50">
        <f>IdentKOD6</f>
        <v>0</v>
      </c>
      <c r="N216" s="50">
        <f>IdentKOD7</f>
        <v>0</v>
      </c>
      <c r="O216" s="50">
        <f>LEFT(IdentKOD8,1)</f>
      </c>
      <c r="P216" s="50">
        <f>IdentKOD9</f>
        <v>0</v>
      </c>
      <c r="Q216" s="50">
        <f>IdentKOD10</f>
        <v>0</v>
      </c>
      <c r="R216" s="50">
        <v>399</v>
      </c>
      <c r="S216" s="46" t="s">
        <v>544</v>
      </c>
      <c r="T216" s="55">
        <f>R39962761</f>
        <v>0</v>
      </c>
      <c r="U216" s="55">
        <f>R39962762</f>
        <v>0</v>
      </c>
      <c r="V216" s="57" t="str">
        <f>R39962763</f>
        <v>x</v>
      </c>
      <c r="W216" s="56">
        <f>R39962764</f>
        <v>0</v>
      </c>
    </row>
    <row r="217" spans="1:23" ht="12.75">
      <c r="A217" s="51">
        <f>IdentICO</f>
        <v>0</v>
      </c>
      <c r="B217" s="50">
        <f>IdentNazov</f>
        <v>0</v>
      </c>
      <c r="C217" s="50">
        <f>IdentUlica</f>
        <v>0</v>
      </c>
      <c r="D217" s="50">
        <f>IdentObec</f>
        <v>0</v>
      </c>
      <c r="E217" s="52">
        <f>IdentPSC</f>
        <v>0</v>
      </c>
      <c r="F217" s="50">
        <f>IdentKontakt</f>
        <v>0</v>
      </c>
      <c r="G217" s="50">
        <f>IdentTelefon</f>
        <v>0</v>
      </c>
      <c r="H217" s="50">
        <f>IdentOkresKod</f>
        <v>0</v>
      </c>
      <c r="I217" s="53">
        <f>IdentRegCislo</f>
        <v>0</v>
      </c>
      <c r="J217" s="54" t="str">
        <f>LEFT(IdentKOD1,2)</f>
        <v>55</v>
      </c>
      <c r="K217" s="50">
        <f>IdentKOD3</f>
        <v>0</v>
      </c>
      <c r="L217" s="50">
        <f>IdentKOD5</f>
        <v>0</v>
      </c>
      <c r="M217" s="50">
        <f>IdentKOD6</f>
        <v>0</v>
      </c>
      <c r="N217" s="50">
        <f>IdentKOD7</f>
        <v>0</v>
      </c>
      <c r="O217" s="50">
        <f>LEFT(IdentKOD8,1)</f>
      </c>
      <c r="P217" s="50">
        <f>IdentKOD9</f>
        <v>0</v>
      </c>
      <c r="Q217" s="50">
        <f>IdentKOD10</f>
        <v>0</v>
      </c>
      <c r="R217" s="50">
        <v>399</v>
      </c>
      <c r="S217" s="46" t="s">
        <v>546</v>
      </c>
      <c r="T217" s="55">
        <f>R39962771</f>
        <v>0</v>
      </c>
      <c r="U217" s="55">
        <f>R39962772</f>
        <v>0</v>
      </c>
      <c r="V217" s="57" t="str">
        <f>R39962773</f>
        <v>x</v>
      </c>
      <c r="W217" s="56">
        <f>R39962774</f>
        <v>0</v>
      </c>
    </row>
    <row r="218" spans="1:23" ht="12.75">
      <c r="A218" s="51">
        <f>IdentICO</f>
        <v>0</v>
      </c>
      <c r="B218" s="50">
        <f>IdentNazov</f>
        <v>0</v>
      </c>
      <c r="C218" s="50">
        <f>IdentUlica</f>
        <v>0</v>
      </c>
      <c r="D218" s="50">
        <f>IdentObec</f>
        <v>0</v>
      </c>
      <c r="E218" s="52">
        <f>IdentPSC</f>
        <v>0</v>
      </c>
      <c r="F218" s="50">
        <f>IdentKontakt</f>
        <v>0</v>
      </c>
      <c r="G218" s="50">
        <f>IdentTelefon</f>
        <v>0</v>
      </c>
      <c r="H218" s="50">
        <f>IdentOkresKod</f>
        <v>0</v>
      </c>
      <c r="I218" s="53">
        <f>IdentRegCislo</f>
        <v>0</v>
      </c>
      <c r="J218" s="54" t="str">
        <f>LEFT(IdentKOD1,2)</f>
        <v>55</v>
      </c>
      <c r="K218" s="50">
        <f>IdentKOD3</f>
        <v>0</v>
      </c>
      <c r="L218" s="50">
        <f>IdentKOD5</f>
        <v>0</v>
      </c>
      <c r="M218" s="50">
        <f>IdentKOD6</f>
        <v>0</v>
      </c>
      <c r="N218" s="50">
        <f>IdentKOD7</f>
        <v>0</v>
      </c>
      <c r="O218" s="50">
        <f>LEFT(IdentKOD8,1)</f>
      </c>
      <c r="P218" s="50">
        <f>IdentKOD9</f>
        <v>0</v>
      </c>
      <c r="Q218" s="50">
        <f>IdentKOD10</f>
        <v>0</v>
      </c>
      <c r="R218" s="50">
        <v>399</v>
      </c>
      <c r="S218" s="46" t="s">
        <v>548</v>
      </c>
      <c r="T218" s="55">
        <f>R39962781</f>
        <v>0</v>
      </c>
      <c r="U218" s="55">
        <f>R39962782</f>
        <v>0</v>
      </c>
      <c r="V218" s="57" t="str">
        <f>R39962783</f>
        <v>x</v>
      </c>
      <c r="W218" s="56">
        <f>R39962784</f>
        <v>0</v>
      </c>
    </row>
    <row r="219" spans="1:23" ht="12.75">
      <c r="A219" s="51">
        <f>IdentICO</f>
        <v>0</v>
      </c>
      <c r="B219" s="50">
        <f>IdentNazov</f>
        <v>0</v>
      </c>
      <c r="C219" s="50">
        <f>IdentUlica</f>
        <v>0</v>
      </c>
      <c r="D219" s="50">
        <f>IdentObec</f>
        <v>0</v>
      </c>
      <c r="E219" s="52">
        <f>IdentPSC</f>
        <v>0</v>
      </c>
      <c r="F219" s="50">
        <f>IdentKontakt</f>
        <v>0</v>
      </c>
      <c r="G219" s="50">
        <f>IdentTelefon</f>
        <v>0</v>
      </c>
      <c r="H219" s="50">
        <f>IdentOkresKod</f>
        <v>0</v>
      </c>
      <c r="I219" s="53">
        <f>IdentRegCislo</f>
        <v>0</v>
      </c>
      <c r="J219" s="54" t="str">
        <f>LEFT(IdentKOD1,2)</f>
        <v>55</v>
      </c>
      <c r="K219" s="50">
        <f>IdentKOD3</f>
        <v>0</v>
      </c>
      <c r="L219" s="50">
        <f>IdentKOD5</f>
        <v>0</v>
      </c>
      <c r="M219" s="50">
        <f>IdentKOD6</f>
        <v>0</v>
      </c>
      <c r="N219" s="50">
        <f>IdentKOD7</f>
        <v>0</v>
      </c>
      <c r="O219" s="50">
        <f>LEFT(IdentKOD8,1)</f>
      </c>
      <c r="P219" s="50">
        <f>IdentKOD9</f>
        <v>0</v>
      </c>
      <c r="Q219" s="50">
        <f>IdentKOD10</f>
        <v>0</v>
      </c>
      <c r="R219" s="50">
        <v>399</v>
      </c>
      <c r="S219" s="46" t="s">
        <v>550</v>
      </c>
      <c r="T219" s="55">
        <f>R39962791</f>
        <v>0</v>
      </c>
      <c r="U219" s="55">
        <f>R39962792</f>
        <v>0</v>
      </c>
      <c r="V219" s="57" t="str">
        <f>R39962793</f>
        <v>x</v>
      </c>
      <c r="W219" s="56">
        <f>R39962794</f>
        <v>0</v>
      </c>
    </row>
    <row r="220" spans="1:23" ht="12.75">
      <c r="A220" s="51">
        <f>IdentICO</f>
        <v>0</v>
      </c>
      <c r="B220" s="50">
        <f>IdentNazov</f>
        <v>0</v>
      </c>
      <c r="C220" s="50">
        <f>IdentUlica</f>
        <v>0</v>
      </c>
      <c r="D220" s="50">
        <f>IdentObec</f>
        <v>0</v>
      </c>
      <c r="E220" s="52">
        <f>IdentPSC</f>
        <v>0</v>
      </c>
      <c r="F220" s="50">
        <f>IdentKontakt</f>
        <v>0</v>
      </c>
      <c r="G220" s="50">
        <f>IdentTelefon</f>
        <v>0</v>
      </c>
      <c r="H220" s="50">
        <f>IdentOkresKod</f>
        <v>0</v>
      </c>
      <c r="I220" s="53">
        <f>IdentRegCislo</f>
        <v>0</v>
      </c>
      <c r="J220" s="54" t="str">
        <f>LEFT(IdentKOD1,2)</f>
        <v>55</v>
      </c>
      <c r="K220" s="50">
        <f>IdentKOD3</f>
        <v>0</v>
      </c>
      <c r="L220" s="50">
        <f>IdentKOD5</f>
        <v>0</v>
      </c>
      <c r="M220" s="50">
        <f>IdentKOD6</f>
        <v>0</v>
      </c>
      <c r="N220" s="50">
        <f>IdentKOD7</f>
        <v>0</v>
      </c>
      <c r="O220" s="50">
        <f>LEFT(IdentKOD8,1)</f>
      </c>
      <c r="P220" s="50">
        <f>IdentKOD9</f>
        <v>0</v>
      </c>
      <c r="Q220" s="50">
        <f>IdentKOD10</f>
        <v>0</v>
      </c>
      <c r="R220" s="50">
        <v>399</v>
      </c>
      <c r="S220" s="46" t="s">
        <v>552</v>
      </c>
      <c r="T220" s="55">
        <f>R39962801</f>
        <v>0</v>
      </c>
      <c r="U220" s="55">
        <f>R39962802</f>
        <v>0</v>
      </c>
      <c r="V220" s="57" t="str">
        <f>R39962803</f>
        <v>x</v>
      </c>
      <c r="W220" s="56">
        <f>R39962804</f>
        <v>0</v>
      </c>
    </row>
    <row r="221" spans="1:23" ht="12.75">
      <c r="A221" s="51">
        <f>IdentICO</f>
        <v>0</v>
      </c>
      <c r="B221" s="50">
        <f>IdentNazov</f>
        <v>0</v>
      </c>
      <c r="C221" s="50">
        <f>IdentUlica</f>
        <v>0</v>
      </c>
      <c r="D221" s="50">
        <f>IdentObec</f>
        <v>0</v>
      </c>
      <c r="E221" s="52">
        <f>IdentPSC</f>
        <v>0</v>
      </c>
      <c r="F221" s="50">
        <f>IdentKontakt</f>
        <v>0</v>
      </c>
      <c r="G221" s="50">
        <f>IdentTelefon</f>
        <v>0</v>
      </c>
      <c r="H221" s="50">
        <f>IdentOkresKod</f>
        <v>0</v>
      </c>
      <c r="I221" s="53">
        <f>IdentRegCislo</f>
        <v>0</v>
      </c>
      <c r="J221" s="54" t="str">
        <f>LEFT(IdentKOD1,2)</f>
        <v>55</v>
      </c>
      <c r="K221" s="50">
        <f>IdentKOD3</f>
        <v>0</v>
      </c>
      <c r="L221" s="50">
        <f>IdentKOD5</f>
        <v>0</v>
      </c>
      <c r="M221" s="50">
        <f>IdentKOD6</f>
        <v>0</v>
      </c>
      <c r="N221" s="50">
        <f>IdentKOD7</f>
        <v>0</v>
      </c>
      <c r="O221" s="50">
        <f>LEFT(IdentKOD8,1)</f>
      </c>
      <c r="P221" s="50">
        <f>IdentKOD9</f>
        <v>0</v>
      </c>
      <c r="Q221" s="50">
        <f>IdentKOD10</f>
        <v>0</v>
      </c>
      <c r="R221" s="50">
        <v>399</v>
      </c>
      <c r="S221" s="46" t="s">
        <v>554</v>
      </c>
      <c r="T221" s="55">
        <f>R39962811</f>
        <v>0</v>
      </c>
      <c r="U221" s="55">
        <f>R39962812</f>
        <v>0</v>
      </c>
      <c r="V221" s="57" t="str">
        <f>R39962813</f>
        <v>x</v>
      </c>
      <c r="W221" s="56">
        <f>R39962814</f>
        <v>0</v>
      </c>
    </row>
    <row r="222" spans="1:23" ht="12.75">
      <c r="A222" s="51">
        <f>IdentICO</f>
        <v>0</v>
      </c>
      <c r="B222" s="50">
        <f>IdentNazov</f>
        <v>0</v>
      </c>
      <c r="C222" s="50">
        <f>IdentUlica</f>
        <v>0</v>
      </c>
      <c r="D222" s="50">
        <f>IdentObec</f>
        <v>0</v>
      </c>
      <c r="E222" s="52">
        <f>IdentPSC</f>
        <v>0</v>
      </c>
      <c r="F222" s="50">
        <f>IdentKontakt</f>
        <v>0</v>
      </c>
      <c r="G222" s="50">
        <f>IdentTelefon</f>
        <v>0</v>
      </c>
      <c r="H222" s="50">
        <f>IdentOkresKod</f>
        <v>0</v>
      </c>
      <c r="I222" s="53">
        <f>IdentRegCislo</f>
        <v>0</v>
      </c>
      <c r="J222" s="54" t="str">
        <f>LEFT(IdentKOD1,2)</f>
        <v>55</v>
      </c>
      <c r="K222" s="50">
        <f>IdentKOD3</f>
        <v>0</v>
      </c>
      <c r="L222" s="50">
        <f>IdentKOD5</f>
        <v>0</v>
      </c>
      <c r="M222" s="50">
        <f>IdentKOD6</f>
        <v>0</v>
      </c>
      <c r="N222" s="50">
        <f>IdentKOD7</f>
        <v>0</v>
      </c>
      <c r="O222" s="50">
        <f>LEFT(IdentKOD8,1)</f>
      </c>
      <c r="P222" s="50">
        <f>IdentKOD9</f>
        <v>0</v>
      </c>
      <c r="Q222" s="50">
        <f>IdentKOD10</f>
        <v>0</v>
      </c>
      <c r="R222" s="50">
        <v>399</v>
      </c>
      <c r="S222" s="46" t="s">
        <v>556</v>
      </c>
      <c r="T222" s="55">
        <f>R39962821</f>
        <v>0</v>
      </c>
      <c r="U222" s="55">
        <f>R39962822</f>
        <v>0</v>
      </c>
      <c r="V222" s="57" t="str">
        <f>R39962823</f>
        <v>x</v>
      </c>
      <c r="W222" s="56">
        <f>R39962824</f>
        <v>0</v>
      </c>
    </row>
    <row r="223" spans="1:23" ht="12.75">
      <c r="A223" s="51">
        <f>IdentICO</f>
        <v>0</v>
      </c>
      <c r="B223" s="50">
        <f>IdentNazov</f>
        <v>0</v>
      </c>
      <c r="C223" s="50">
        <f>IdentUlica</f>
        <v>0</v>
      </c>
      <c r="D223" s="50">
        <f>IdentObec</f>
        <v>0</v>
      </c>
      <c r="E223" s="52">
        <f>IdentPSC</f>
        <v>0</v>
      </c>
      <c r="F223" s="50">
        <f>IdentKontakt</f>
        <v>0</v>
      </c>
      <c r="G223" s="50">
        <f>IdentTelefon</f>
        <v>0</v>
      </c>
      <c r="H223" s="50">
        <f>IdentOkresKod</f>
        <v>0</v>
      </c>
      <c r="I223" s="53">
        <f>IdentRegCislo</f>
        <v>0</v>
      </c>
      <c r="J223" s="54" t="str">
        <f>LEFT(IdentKOD1,2)</f>
        <v>55</v>
      </c>
      <c r="K223" s="50">
        <f>IdentKOD3</f>
        <v>0</v>
      </c>
      <c r="L223" s="50">
        <f>IdentKOD5</f>
        <v>0</v>
      </c>
      <c r="M223" s="50">
        <f>IdentKOD6</f>
        <v>0</v>
      </c>
      <c r="N223" s="50">
        <f>IdentKOD7</f>
        <v>0</v>
      </c>
      <c r="O223" s="50">
        <f>LEFT(IdentKOD8,1)</f>
      </c>
      <c r="P223" s="50">
        <f>IdentKOD9</f>
        <v>0</v>
      </c>
      <c r="Q223" s="50">
        <f>IdentKOD10</f>
        <v>0</v>
      </c>
      <c r="R223" s="50">
        <v>399</v>
      </c>
      <c r="S223" s="46" t="s">
        <v>558</v>
      </c>
      <c r="T223" s="55">
        <f>R39962831</f>
        <v>0</v>
      </c>
      <c r="U223" s="55">
        <f>R39962832</f>
        <v>0</v>
      </c>
      <c r="V223" s="57" t="str">
        <f>R39962833</f>
        <v>x</v>
      </c>
      <c r="W223" s="56">
        <f>R39962834</f>
        <v>0</v>
      </c>
    </row>
    <row r="224" spans="1:23" ht="12.75">
      <c r="A224" s="51">
        <f>IdentICO</f>
        <v>0</v>
      </c>
      <c r="B224" s="50">
        <f>IdentNazov</f>
        <v>0</v>
      </c>
      <c r="C224" s="50">
        <f>IdentUlica</f>
        <v>0</v>
      </c>
      <c r="D224" s="50">
        <f>IdentObec</f>
        <v>0</v>
      </c>
      <c r="E224" s="52">
        <f>IdentPSC</f>
        <v>0</v>
      </c>
      <c r="F224" s="50">
        <f>IdentKontakt</f>
        <v>0</v>
      </c>
      <c r="G224" s="50">
        <f>IdentTelefon</f>
        <v>0</v>
      </c>
      <c r="H224" s="50">
        <f>IdentOkresKod</f>
        <v>0</v>
      </c>
      <c r="I224" s="53">
        <f>IdentRegCislo</f>
        <v>0</v>
      </c>
      <c r="J224" s="54" t="str">
        <f>LEFT(IdentKOD1,2)</f>
        <v>55</v>
      </c>
      <c r="K224" s="50">
        <f>IdentKOD3</f>
        <v>0</v>
      </c>
      <c r="L224" s="50">
        <f>IdentKOD5</f>
        <v>0</v>
      </c>
      <c r="M224" s="50">
        <f>IdentKOD6</f>
        <v>0</v>
      </c>
      <c r="N224" s="50">
        <f>IdentKOD7</f>
        <v>0</v>
      </c>
      <c r="O224" s="50">
        <f>LEFT(IdentKOD8,1)</f>
      </c>
      <c r="P224" s="50">
        <f>IdentKOD9</f>
        <v>0</v>
      </c>
      <c r="Q224" s="50">
        <f>IdentKOD10</f>
        <v>0</v>
      </c>
      <c r="R224" s="50">
        <v>399</v>
      </c>
      <c r="S224" s="46" t="s">
        <v>560</v>
      </c>
      <c r="T224" s="55">
        <f>R39962841</f>
        <v>0</v>
      </c>
      <c r="U224" s="55">
        <f>R39962842</f>
        <v>0</v>
      </c>
      <c r="V224" s="57" t="str">
        <f>R39962843</f>
        <v>x</v>
      </c>
      <c r="W224" s="56">
        <f>R39962844</f>
        <v>0</v>
      </c>
    </row>
    <row r="225" spans="1:23" ht="12.75">
      <c r="A225" s="51">
        <f>IdentICO</f>
        <v>0</v>
      </c>
      <c r="B225" s="50">
        <f>IdentNazov</f>
        <v>0</v>
      </c>
      <c r="C225" s="50">
        <f>IdentUlica</f>
        <v>0</v>
      </c>
      <c r="D225" s="50">
        <f>IdentObec</f>
        <v>0</v>
      </c>
      <c r="E225" s="52">
        <f>IdentPSC</f>
        <v>0</v>
      </c>
      <c r="F225" s="50">
        <f>IdentKontakt</f>
        <v>0</v>
      </c>
      <c r="G225" s="50">
        <f>IdentTelefon</f>
        <v>0</v>
      </c>
      <c r="H225" s="50">
        <f>IdentOkresKod</f>
        <v>0</v>
      </c>
      <c r="I225" s="53">
        <f>IdentRegCislo</f>
        <v>0</v>
      </c>
      <c r="J225" s="54" t="str">
        <f>LEFT(IdentKOD1,2)</f>
        <v>55</v>
      </c>
      <c r="K225" s="50">
        <f>IdentKOD3</f>
        <v>0</v>
      </c>
      <c r="L225" s="50">
        <f>IdentKOD5</f>
        <v>0</v>
      </c>
      <c r="M225" s="50">
        <f>IdentKOD6</f>
        <v>0</v>
      </c>
      <c r="N225" s="50">
        <f>IdentKOD7</f>
        <v>0</v>
      </c>
      <c r="O225" s="50">
        <f>LEFT(IdentKOD8,1)</f>
      </c>
      <c r="P225" s="50">
        <f>IdentKOD9</f>
        <v>0</v>
      </c>
      <c r="Q225" s="50">
        <f>IdentKOD10</f>
        <v>0</v>
      </c>
      <c r="R225" s="50">
        <v>399</v>
      </c>
      <c r="S225" s="46" t="s">
        <v>562</v>
      </c>
      <c r="T225" s="55">
        <f>R39962851</f>
        <v>0</v>
      </c>
      <c r="U225" s="55">
        <f>R39962852</f>
        <v>0</v>
      </c>
      <c r="V225" s="57" t="str">
        <f>R39962853</f>
        <v>x</v>
      </c>
      <c r="W225" s="56">
        <f>R39962854</f>
        <v>0</v>
      </c>
    </row>
    <row r="226" spans="1:23" ht="12.75">
      <c r="A226" s="51">
        <f>IdentICO</f>
        <v>0</v>
      </c>
      <c r="B226" s="50">
        <f>IdentNazov</f>
        <v>0</v>
      </c>
      <c r="C226" s="50">
        <f>IdentUlica</f>
        <v>0</v>
      </c>
      <c r="D226" s="50">
        <f>IdentObec</f>
        <v>0</v>
      </c>
      <c r="E226" s="52">
        <f>IdentPSC</f>
        <v>0</v>
      </c>
      <c r="F226" s="50">
        <f>IdentKontakt</f>
        <v>0</v>
      </c>
      <c r="G226" s="50">
        <f>IdentTelefon</f>
        <v>0</v>
      </c>
      <c r="H226" s="50">
        <f>IdentOkresKod</f>
        <v>0</v>
      </c>
      <c r="I226" s="53">
        <f>IdentRegCislo</f>
        <v>0</v>
      </c>
      <c r="J226" s="54" t="str">
        <f>LEFT(IdentKOD1,2)</f>
        <v>55</v>
      </c>
      <c r="K226" s="50">
        <f>IdentKOD3</f>
        <v>0</v>
      </c>
      <c r="L226" s="50">
        <f>IdentKOD5</f>
        <v>0</v>
      </c>
      <c r="M226" s="50">
        <f>IdentKOD6</f>
        <v>0</v>
      </c>
      <c r="N226" s="50">
        <f>IdentKOD7</f>
        <v>0</v>
      </c>
      <c r="O226" s="50">
        <f>LEFT(IdentKOD8,1)</f>
      </c>
      <c r="P226" s="50">
        <f>IdentKOD9</f>
        <v>0</v>
      </c>
      <c r="Q226" s="50">
        <f>IdentKOD10</f>
        <v>0</v>
      </c>
      <c r="R226" s="50">
        <v>399</v>
      </c>
      <c r="S226" s="46" t="s">
        <v>564</v>
      </c>
      <c r="T226" s="55">
        <f>R39962861</f>
        <v>0</v>
      </c>
      <c r="U226" s="55">
        <f>R39962862</f>
        <v>0</v>
      </c>
      <c r="V226" s="57" t="str">
        <f>R39962863</f>
        <v>x</v>
      </c>
      <c r="W226" s="56">
        <f>R39962864</f>
        <v>0</v>
      </c>
    </row>
    <row r="227" spans="1:23" ht="12.75">
      <c r="A227" s="51">
        <f>IdentICO</f>
        <v>0</v>
      </c>
      <c r="B227" s="50">
        <f>IdentNazov</f>
        <v>0</v>
      </c>
      <c r="C227" s="50">
        <f>IdentUlica</f>
        <v>0</v>
      </c>
      <c r="D227" s="50">
        <f>IdentObec</f>
        <v>0</v>
      </c>
      <c r="E227" s="52">
        <f>IdentPSC</f>
        <v>0</v>
      </c>
      <c r="F227" s="50">
        <f>IdentKontakt</f>
        <v>0</v>
      </c>
      <c r="G227" s="50">
        <f>IdentTelefon</f>
        <v>0</v>
      </c>
      <c r="H227" s="50">
        <f>IdentOkresKod</f>
        <v>0</v>
      </c>
      <c r="I227" s="53">
        <f>IdentRegCislo</f>
        <v>0</v>
      </c>
      <c r="J227" s="54" t="str">
        <f>LEFT(IdentKOD1,2)</f>
        <v>55</v>
      </c>
      <c r="K227" s="50">
        <f>IdentKOD3</f>
        <v>0</v>
      </c>
      <c r="L227" s="50">
        <f>IdentKOD5</f>
        <v>0</v>
      </c>
      <c r="M227" s="50">
        <f>IdentKOD6</f>
        <v>0</v>
      </c>
      <c r="N227" s="50">
        <f>IdentKOD7</f>
        <v>0</v>
      </c>
      <c r="O227" s="50">
        <f>LEFT(IdentKOD8,1)</f>
      </c>
      <c r="P227" s="50">
        <f>IdentKOD9</f>
        <v>0</v>
      </c>
      <c r="Q227" s="50">
        <f>IdentKOD10</f>
        <v>0</v>
      </c>
      <c r="R227" s="50">
        <v>399</v>
      </c>
      <c r="S227" s="46" t="s">
        <v>566</v>
      </c>
      <c r="T227" s="55">
        <f>R39962901</f>
        <v>0</v>
      </c>
      <c r="U227" s="55">
        <f>R39962902</f>
        <v>0</v>
      </c>
      <c r="V227" s="57" t="str">
        <f>R39962903</f>
        <v>x</v>
      </c>
      <c r="W227" s="56">
        <f>R39962904</f>
        <v>0</v>
      </c>
    </row>
    <row r="228" spans="1:23" ht="12.75">
      <c r="A228" s="51">
        <f>IdentICO</f>
        <v>0</v>
      </c>
      <c r="B228" s="50">
        <f>IdentNazov</f>
        <v>0</v>
      </c>
      <c r="C228" s="50">
        <f>IdentUlica</f>
        <v>0</v>
      </c>
      <c r="D228" s="50">
        <f>IdentObec</f>
        <v>0</v>
      </c>
      <c r="E228" s="52">
        <f>IdentPSC</f>
        <v>0</v>
      </c>
      <c r="F228" s="50">
        <f>IdentKontakt</f>
        <v>0</v>
      </c>
      <c r="G228" s="50">
        <f>IdentTelefon</f>
        <v>0</v>
      </c>
      <c r="H228" s="50">
        <f>IdentOkresKod</f>
        <v>0</v>
      </c>
      <c r="I228" s="53">
        <f>IdentRegCislo</f>
        <v>0</v>
      </c>
      <c r="J228" s="54" t="str">
        <f>LEFT(IdentKOD1,2)</f>
        <v>55</v>
      </c>
      <c r="K228" s="50">
        <f>IdentKOD3</f>
        <v>0</v>
      </c>
      <c r="L228" s="50">
        <f>IdentKOD5</f>
        <v>0</v>
      </c>
      <c r="M228" s="50">
        <f>IdentKOD6</f>
        <v>0</v>
      </c>
      <c r="N228" s="50">
        <f>IdentKOD7</f>
        <v>0</v>
      </c>
      <c r="O228" s="50">
        <f>LEFT(IdentKOD8,1)</f>
      </c>
      <c r="P228" s="50">
        <f>IdentKOD9</f>
        <v>0</v>
      </c>
      <c r="Q228" s="50">
        <f>IdentKOD10</f>
        <v>0</v>
      </c>
      <c r="R228" s="50">
        <v>399</v>
      </c>
      <c r="S228" s="46" t="s">
        <v>568</v>
      </c>
      <c r="T228" s="55">
        <f>R39962951</f>
        <v>0</v>
      </c>
      <c r="U228" s="55">
        <f>R39962952</f>
        <v>0</v>
      </c>
      <c r="V228" s="57" t="str">
        <f>R39962953</f>
        <v>x</v>
      </c>
      <c r="W228" s="56">
        <f>R39962954</f>
        <v>0</v>
      </c>
    </row>
    <row r="229" spans="1:23" ht="12.75">
      <c r="A229" s="51">
        <f>IdentICO</f>
        <v>0</v>
      </c>
      <c r="B229" s="50">
        <f>IdentNazov</f>
        <v>0</v>
      </c>
      <c r="C229" s="50">
        <f>IdentUlica</f>
        <v>0</v>
      </c>
      <c r="D229" s="50">
        <f>IdentObec</f>
        <v>0</v>
      </c>
      <c r="E229" s="52">
        <f>IdentPSC</f>
        <v>0</v>
      </c>
      <c r="F229" s="50">
        <f>IdentKontakt</f>
        <v>0</v>
      </c>
      <c r="G229" s="50">
        <f>IdentTelefon</f>
        <v>0</v>
      </c>
      <c r="H229" s="50">
        <f>IdentOkresKod</f>
        <v>0</v>
      </c>
      <c r="I229" s="53">
        <f>IdentRegCislo</f>
        <v>0</v>
      </c>
      <c r="J229" s="54" t="str">
        <f>LEFT(IdentKOD1,2)</f>
        <v>55</v>
      </c>
      <c r="K229" s="50">
        <f>IdentKOD3</f>
        <v>0</v>
      </c>
      <c r="L229" s="50">
        <f>IdentKOD5</f>
        <v>0</v>
      </c>
      <c r="M229" s="50">
        <f>IdentKOD6</f>
        <v>0</v>
      </c>
      <c r="N229" s="50">
        <f>IdentKOD7</f>
        <v>0</v>
      </c>
      <c r="O229" s="50">
        <f>LEFT(IdentKOD8,1)</f>
      </c>
      <c r="P229" s="50">
        <f>IdentKOD9</f>
        <v>0</v>
      </c>
      <c r="Q229" s="50">
        <f>IdentKOD10</f>
        <v>0</v>
      </c>
      <c r="R229" s="50">
        <v>399</v>
      </c>
      <c r="S229" s="46" t="s">
        <v>570</v>
      </c>
      <c r="T229" s="55">
        <f>R39964001</f>
        <v>0</v>
      </c>
      <c r="U229" s="55">
        <f>R39964002</f>
        <v>0</v>
      </c>
      <c r="V229" s="55">
        <f>R39964003</f>
        <v>0</v>
      </c>
      <c r="W229" s="56">
        <f>R39964004</f>
        <v>0</v>
      </c>
    </row>
    <row r="230" spans="1:23" ht="12.75">
      <c r="A230" s="51">
        <f>IdentICO</f>
        <v>0</v>
      </c>
      <c r="B230" s="50">
        <f>IdentNazov</f>
        <v>0</v>
      </c>
      <c r="C230" s="50">
        <f>IdentUlica</f>
        <v>0</v>
      </c>
      <c r="D230" s="50">
        <f>IdentObec</f>
        <v>0</v>
      </c>
      <c r="E230" s="52">
        <f>IdentPSC</f>
        <v>0</v>
      </c>
      <c r="F230" s="50">
        <f>IdentKontakt</f>
        <v>0</v>
      </c>
      <c r="G230" s="50">
        <f>IdentTelefon</f>
        <v>0</v>
      </c>
      <c r="H230" s="50">
        <f>IdentOkresKod</f>
        <v>0</v>
      </c>
      <c r="I230" s="53">
        <f>IdentRegCislo</f>
        <v>0</v>
      </c>
      <c r="J230" s="54" t="str">
        <f>LEFT(IdentKOD1,2)</f>
        <v>55</v>
      </c>
      <c r="K230" s="50">
        <f>IdentKOD3</f>
        <v>0</v>
      </c>
      <c r="L230" s="50">
        <f>IdentKOD5</f>
        <v>0</v>
      </c>
      <c r="M230" s="50">
        <f>IdentKOD6</f>
        <v>0</v>
      </c>
      <c r="N230" s="50">
        <f>IdentKOD7</f>
        <v>0</v>
      </c>
      <c r="O230" s="50">
        <f>LEFT(IdentKOD8,1)</f>
      </c>
      <c r="P230" s="50">
        <f>IdentKOD9</f>
        <v>0</v>
      </c>
      <c r="Q230" s="50">
        <f>IdentKOD10</f>
        <v>0</v>
      </c>
      <c r="R230" s="50">
        <v>399</v>
      </c>
      <c r="S230" s="46" t="s">
        <v>572</v>
      </c>
      <c r="T230" s="55">
        <f>R39964051</f>
        <v>0</v>
      </c>
      <c r="U230" s="55">
        <f>R39964052</f>
        <v>0</v>
      </c>
      <c r="V230" s="55">
        <f>R39964053</f>
        <v>0</v>
      </c>
      <c r="W230" s="56">
        <f>R39964054</f>
        <v>0</v>
      </c>
    </row>
    <row r="231" spans="1:23" ht="12.75">
      <c r="A231" s="51">
        <f>IdentICO</f>
        <v>0</v>
      </c>
      <c r="B231" s="50">
        <f>IdentNazov</f>
        <v>0</v>
      </c>
      <c r="C231" s="50">
        <f>IdentUlica</f>
        <v>0</v>
      </c>
      <c r="D231" s="50">
        <f>IdentObec</f>
        <v>0</v>
      </c>
      <c r="E231" s="52">
        <f>IdentPSC</f>
        <v>0</v>
      </c>
      <c r="F231" s="50">
        <f>IdentKontakt</f>
        <v>0</v>
      </c>
      <c r="G231" s="50">
        <f>IdentTelefon</f>
        <v>0</v>
      </c>
      <c r="H231" s="50">
        <f>IdentOkresKod</f>
        <v>0</v>
      </c>
      <c r="I231" s="53">
        <f>IdentRegCislo</f>
        <v>0</v>
      </c>
      <c r="J231" s="54" t="str">
        <f>LEFT(IdentKOD1,2)</f>
        <v>55</v>
      </c>
      <c r="K231" s="50">
        <f>IdentKOD3</f>
        <v>0</v>
      </c>
      <c r="L231" s="50">
        <f>IdentKOD5</f>
        <v>0</v>
      </c>
      <c r="M231" s="50">
        <f>IdentKOD6</f>
        <v>0</v>
      </c>
      <c r="N231" s="50">
        <f>IdentKOD7</f>
        <v>0</v>
      </c>
      <c r="O231" s="50">
        <f>LEFT(IdentKOD8,1)</f>
      </c>
      <c r="P231" s="50">
        <f>IdentKOD9</f>
        <v>0</v>
      </c>
      <c r="Q231" s="50">
        <f>IdentKOD10</f>
        <v>0</v>
      </c>
      <c r="R231" s="50">
        <v>399</v>
      </c>
      <c r="S231" s="46" t="s">
        <v>574</v>
      </c>
      <c r="T231" s="55">
        <f>R39964101</f>
        <v>0</v>
      </c>
      <c r="U231" s="55">
        <f>R39964102</f>
        <v>0</v>
      </c>
      <c r="V231" s="55">
        <f>R39964103</f>
        <v>0</v>
      </c>
      <c r="W231" s="56">
        <f>R39964104</f>
        <v>0</v>
      </c>
    </row>
    <row r="232" spans="1:23" ht="12.75">
      <c r="A232" s="51">
        <f>IdentICO</f>
        <v>0</v>
      </c>
      <c r="B232" s="50">
        <f>IdentNazov</f>
        <v>0</v>
      </c>
      <c r="C232" s="50">
        <f>IdentUlica</f>
        <v>0</v>
      </c>
      <c r="D232" s="50">
        <f>IdentObec</f>
        <v>0</v>
      </c>
      <c r="E232" s="52">
        <f>IdentPSC</f>
        <v>0</v>
      </c>
      <c r="F232" s="50">
        <f>IdentKontakt</f>
        <v>0</v>
      </c>
      <c r="G232" s="50">
        <f>IdentTelefon</f>
        <v>0</v>
      </c>
      <c r="H232" s="50">
        <f>IdentOkresKod</f>
        <v>0</v>
      </c>
      <c r="I232" s="53">
        <f>IdentRegCislo</f>
        <v>0</v>
      </c>
      <c r="J232" s="54" t="str">
        <f>LEFT(IdentKOD1,2)</f>
        <v>55</v>
      </c>
      <c r="K232" s="50">
        <f>IdentKOD3</f>
        <v>0</v>
      </c>
      <c r="L232" s="50">
        <f>IdentKOD5</f>
        <v>0</v>
      </c>
      <c r="M232" s="50">
        <f>IdentKOD6</f>
        <v>0</v>
      </c>
      <c r="N232" s="50">
        <f>IdentKOD7</f>
        <v>0</v>
      </c>
      <c r="O232" s="50">
        <f>LEFT(IdentKOD8,1)</f>
      </c>
      <c r="P232" s="50">
        <f>IdentKOD9</f>
        <v>0</v>
      </c>
      <c r="Q232" s="50">
        <f>IdentKOD10</f>
        <v>0</v>
      </c>
      <c r="R232" s="50">
        <v>399</v>
      </c>
      <c r="S232" s="46" t="s">
        <v>576</v>
      </c>
      <c r="T232" s="55">
        <f>R39964151</f>
        <v>0</v>
      </c>
      <c r="U232" s="55">
        <f>R39964152</f>
        <v>0</v>
      </c>
      <c r="V232" s="55">
        <f>R39964153</f>
        <v>0</v>
      </c>
      <c r="W232" s="56">
        <f>R39964154</f>
        <v>0</v>
      </c>
    </row>
    <row r="233" spans="1:23" ht="12.75">
      <c r="A233" s="51">
        <f>IdentICO</f>
        <v>0</v>
      </c>
      <c r="B233" s="50">
        <f>IdentNazov</f>
        <v>0</v>
      </c>
      <c r="C233" s="50">
        <f>IdentUlica</f>
        <v>0</v>
      </c>
      <c r="D233" s="50">
        <f>IdentObec</f>
        <v>0</v>
      </c>
      <c r="E233" s="52">
        <f>IdentPSC</f>
        <v>0</v>
      </c>
      <c r="F233" s="50">
        <f>IdentKontakt</f>
        <v>0</v>
      </c>
      <c r="G233" s="50">
        <f>IdentTelefon</f>
        <v>0</v>
      </c>
      <c r="H233" s="50">
        <f>IdentOkresKod</f>
        <v>0</v>
      </c>
      <c r="I233" s="53">
        <f>IdentRegCislo</f>
        <v>0</v>
      </c>
      <c r="J233" s="54" t="str">
        <f>LEFT(IdentKOD1,2)</f>
        <v>55</v>
      </c>
      <c r="K233" s="50">
        <f>IdentKOD3</f>
        <v>0</v>
      </c>
      <c r="L233" s="50">
        <f>IdentKOD5</f>
        <v>0</v>
      </c>
      <c r="M233" s="50">
        <f>IdentKOD6</f>
        <v>0</v>
      </c>
      <c r="N233" s="50">
        <f>IdentKOD7</f>
        <v>0</v>
      </c>
      <c r="O233" s="50">
        <f>LEFT(IdentKOD8,1)</f>
      </c>
      <c r="P233" s="50">
        <f>IdentKOD9</f>
        <v>0</v>
      </c>
      <c r="Q233" s="50">
        <f>IdentKOD10</f>
        <v>0</v>
      </c>
      <c r="R233" s="50">
        <v>399</v>
      </c>
      <c r="S233" s="46" t="s">
        <v>578</v>
      </c>
      <c r="T233" s="55">
        <f>R39964201</f>
        <v>0</v>
      </c>
      <c r="U233" s="55">
        <f>R39964202</f>
        <v>0</v>
      </c>
      <c r="V233" s="55">
        <f>R39964203</f>
        <v>0</v>
      </c>
      <c r="W233" s="56">
        <f>R39964204</f>
        <v>0</v>
      </c>
    </row>
    <row r="234" spans="1:23" ht="12.75">
      <c r="A234" s="51">
        <f>IdentICO</f>
        <v>0</v>
      </c>
      <c r="B234" s="50">
        <f>IdentNazov</f>
        <v>0</v>
      </c>
      <c r="C234" s="50">
        <f>IdentUlica</f>
        <v>0</v>
      </c>
      <c r="D234" s="50">
        <f>IdentObec</f>
        <v>0</v>
      </c>
      <c r="E234" s="52">
        <f>IdentPSC</f>
        <v>0</v>
      </c>
      <c r="F234" s="50">
        <f>IdentKontakt</f>
        <v>0</v>
      </c>
      <c r="G234" s="50">
        <f>IdentTelefon</f>
        <v>0</v>
      </c>
      <c r="H234" s="50">
        <f>IdentOkresKod</f>
        <v>0</v>
      </c>
      <c r="I234" s="53">
        <f>IdentRegCislo</f>
        <v>0</v>
      </c>
      <c r="J234" s="54" t="str">
        <f>LEFT(IdentKOD1,2)</f>
        <v>55</v>
      </c>
      <c r="K234" s="50">
        <f>IdentKOD3</f>
        <v>0</v>
      </c>
      <c r="L234" s="50">
        <f>IdentKOD5</f>
        <v>0</v>
      </c>
      <c r="M234" s="50">
        <f>IdentKOD6</f>
        <v>0</v>
      </c>
      <c r="N234" s="50">
        <f>IdentKOD7</f>
        <v>0</v>
      </c>
      <c r="O234" s="50">
        <f>LEFT(IdentKOD8,1)</f>
      </c>
      <c r="P234" s="50">
        <f>IdentKOD9</f>
        <v>0</v>
      </c>
      <c r="Q234" s="50">
        <f>IdentKOD10</f>
        <v>0</v>
      </c>
      <c r="R234" s="50">
        <v>399</v>
      </c>
      <c r="S234" s="46" t="s">
        <v>580</v>
      </c>
      <c r="T234" s="55">
        <f>R39964251</f>
        <v>0</v>
      </c>
      <c r="U234" s="55">
        <f>R39964252</f>
        <v>0</v>
      </c>
      <c r="V234" s="55">
        <f>R39964253</f>
        <v>0</v>
      </c>
      <c r="W234" s="56">
        <f>R39964254</f>
        <v>0</v>
      </c>
    </row>
    <row r="235" spans="1:23" ht="12.75">
      <c r="A235" s="51">
        <f>IdentICO</f>
        <v>0</v>
      </c>
      <c r="B235" s="50">
        <f>IdentNazov</f>
        <v>0</v>
      </c>
      <c r="C235" s="50">
        <f>IdentUlica</f>
        <v>0</v>
      </c>
      <c r="D235" s="50">
        <f>IdentObec</f>
        <v>0</v>
      </c>
      <c r="E235" s="52">
        <f>IdentPSC</f>
        <v>0</v>
      </c>
      <c r="F235" s="50">
        <f>IdentKontakt</f>
        <v>0</v>
      </c>
      <c r="G235" s="50">
        <f>IdentTelefon</f>
        <v>0</v>
      </c>
      <c r="H235" s="50">
        <f>IdentOkresKod</f>
        <v>0</v>
      </c>
      <c r="I235" s="53">
        <f>IdentRegCislo</f>
        <v>0</v>
      </c>
      <c r="J235" s="54" t="str">
        <f>LEFT(IdentKOD1,2)</f>
        <v>55</v>
      </c>
      <c r="K235" s="50">
        <f>IdentKOD3</f>
        <v>0</v>
      </c>
      <c r="L235" s="50">
        <f>IdentKOD5</f>
        <v>0</v>
      </c>
      <c r="M235" s="50">
        <f>IdentKOD6</f>
        <v>0</v>
      </c>
      <c r="N235" s="50">
        <f>IdentKOD7</f>
        <v>0</v>
      </c>
      <c r="O235" s="50">
        <f>LEFT(IdentKOD8,1)</f>
      </c>
      <c r="P235" s="50">
        <f>IdentKOD9</f>
        <v>0</v>
      </c>
      <c r="Q235" s="50">
        <f>IdentKOD10</f>
        <v>0</v>
      </c>
      <c r="R235" s="50">
        <v>399</v>
      </c>
      <c r="S235" s="46" t="s">
        <v>582</v>
      </c>
      <c r="T235" s="55">
        <f>R39964261</f>
        <v>0</v>
      </c>
      <c r="U235" s="55">
        <f>R39964262</f>
        <v>0</v>
      </c>
      <c r="V235" s="55">
        <f>R39964263</f>
        <v>0</v>
      </c>
      <c r="W235" s="56">
        <f>R39964264</f>
        <v>0</v>
      </c>
    </row>
    <row r="236" spans="1:23" ht="12.75">
      <c r="A236" s="51">
        <f>IdentICO</f>
        <v>0</v>
      </c>
      <c r="B236" s="50">
        <f>IdentNazov</f>
        <v>0</v>
      </c>
      <c r="C236" s="50">
        <f>IdentUlica</f>
        <v>0</v>
      </c>
      <c r="D236" s="50">
        <f>IdentObec</f>
        <v>0</v>
      </c>
      <c r="E236" s="52">
        <f>IdentPSC</f>
        <v>0</v>
      </c>
      <c r="F236" s="50">
        <f>IdentKontakt</f>
        <v>0</v>
      </c>
      <c r="G236" s="50">
        <f>IdentTelefon</f>
        <v>0</v>
      </c>
      <c r="H236" s="50">
        <f>IdentOkresKod</f>
        <v>0</v>
      </c>
      <c r="I236" s="53">
        <f>IdentRegCislo</f>
        <v>0</v>
      </c>
      <c r="J236" s="54" t="str">
        <f>LEFT(IdentKOD1,2)</f>
        <v>55</v>
      </c>
      <c r="K236" s="50">
        <f>IdentKOD3</f>
        <v>0</v>
      </c>
      <c r="L236" s="50">
        <f>IdentKOD5</f>
        <v>0</v>
      </c>
      <c r="M236" s="50">
        <f>IdentKOD6</f>
        <v>0</v>
      </c>
      <c r="N236" s="50">
        <f>IdentKOD7</f>
        <v>0</v>
      </c>
      <c r="O236" s="50">
        <f>LEFT(IdentKOD8,1)</f>
      </c>
      <c r="P236" s="50">
        <f>IdentKOD9</f>
        <v>0</v>
      </c>
      <c r="Q236" s="50">
        <f>IdentKOD10</f>
        <v>0</v>
      </c>
      <c r="R236" s="50">
        <v>399</v>
      </c>
      <c r="S236" s="46" t="s">
        <v>584</v>
      </c>
      <c r="T236" s="55">
        <f>R39964301</f>
        <v>0</v>
      </c>
      <c r="U236" s="55">
        <f>R39964302</f>
        <v>0</v>
      </c>
      <c r="V236" s="55">
        <f>R39964303</f>
        <v>0</v>
      </c>
      <c r="W236" s="56">
        <f>R39964304</f>
        <v>0</v>
      </c>
    </row>
    <row r="237" spans="1:23" ht="12.75">
      <c r="A237" s="51">
        <f>IdentICO</f>
        <v>0</v>
      </c>
      <c r="B237" s="50">
        <f>IdentNazov</f>
        <v>0</v>
      </c>
      <c r="C237" s="50">
        <f>IdentUlica</f>
        <v>0</v>
      </c>
      <c r="D237" s="50">
        <f>IdentObec</f>
        <v>0</v>
      </c>
      <c r="E237" s="52">
        <f>IdentPSC</f>
        <v>0</v>
      </c>
      <c r="F237" s="50">
        <f>IdentKontakt</f>
        <v>0</v>
      </c>
      <c r="G237" s="50">
        <f>IdentTelefon</f>
        <v>0</v>
      </c>
      <c r="H237" s="50">
        <f>IdentOkresKod</f>
        <v>0</v>
      </c>
      <c r="I237" s="53">
        <f>IdentRegCislo</f>
        <v>0</v>
      </c>
      <c r="J237" s="54" t="str">
        <f>LEFT(IdentKOD1,2)</f>
        <v>55</v>
      </c>
      <c r="K237" s="50">
        <f>IdentKOD3</f>
        <v>0</v>
      </c>
      <c r="L237" s="50">
        <f>IdentKOD5</f>
        <v>0</v>
      </c>
      <c r="M237" s="50">
        <f>IdentKOD6</f>
        <v>0</v>
      </c>
      <c r="N237" s="50">
        <f>IdentKOD7</f>
        <v>0</v>
      </c>
      <c r="O237" s="50">
        <f>LEFT(IdentKOD8,1)</f>
      </c>
      <c r="P237" s="50">
        <f>IdentKOD9</f>
        <v>0</v>
      </c>
      <c r="Q237" s="50">
        <f>IdentKOD10</f>
        <v>0</v>
      </c>
      <c r="R237" s="50">
        <v>399</v>
      </c>
      <c r="S237" s="46" t="s">
        <v>586</v>
      </c>
      <c r="T237" s="55">
        <f>R39964321</f>
        <v>0</v>
      </c>
      <c r="U237" s="55">
        <f>R39964322</f>
        <v>0</v>
      </c>
      <c r="V237" s="55">
        <f>R39964323</f>
        <v>0</v>
      </c>
      <c r="W237" s="56">
        <f>R39964324</f>
        <v>0</v>
      </c>
    </row>
    <row r="238" spans="1:23" ht="12.75">
      <c r="A238" s="51">
        <f>IdentICO</f>
        <v>0</v>
      </c>
      <c r="B238" s="50">
        <f>IdentNazov</f>
        <v>0</v>
      </c>
      <c r="C238" s="50">
        <f>IdentUlica</f>
        <v>0</v>
      </c>
      <c r="D238" s="50">
        <f>IdentObec</f>
        <v>0</v>
      </c>
      <c r="E238" s="52">
        <f>IdentPSC</f>
        <v>0</v>
      </c>
      <c r="F238" s="50">
        <f>IdentKontakt</f>
        <v>0</v>
      </c>
      <c r="G238" s="50">
        <f>IdentTelefon</f>
        <v>0</v>
      </c>
      <c r="H238" s="50">
        <f>IdentOkresKod</f>
        <v>0</v>
      </c>
      <c r="I238" s="53">
        <f>IdentRegCislo</f>
        <v>0</v>
      </c>
      <c r="J238" s="54" t="str">
        <f>LEFT(IdentKOD1,2)</f>
        <v>55</v>
      </c>
      <c r="K238" s="50">
        <f>IdentKOD3</f>
        <v>0</v>
      </c>
      <c r="L238" s="50">
        <f>IdentKOD5</f>
        <v>0</v>
      </c>
      <c r="M238" s="50">
        <f>IdentKOD6</f>
        <v>0</v>
      </c>
      <c r="N238" s="50">
        <f>IdentKOD7</f>
        <v>0</v>
      </c>
      <c r="O238" s="50">
        <f>LEFT(IdentKOD8,1)</f>
      </c>
      <c r="P238" s="50">
        <f>IdentKOD9</f>
        <v>0</v>
      </c>
      <c r="Q238" s="50">
        <f>IdentKOD10</f>
        <v>0</v>
      </c>
      <c r="R238" s="50">
        <v>399</v>
      </c>
      <c r="S238" s="46" t="s">
        <v>588</v>
      </c>
      <c r="T238" s="55">
        <f>R39964351</f>
        <v>0</v>
      </c>
      <c r="U238" s="55">
        <f>R39964352</f>
        <v>0</v>
      </c>
      <c r="V238" s="55">
        <f>R39964353</f>
        <v>0</v>
      </c>
      <c r="W238" s="56">
        <f>R39964354</f>
        <v>0</v>
      </c>
    </row>
    <row r="239" spans="1:23" ht="12.75">
      <c r="A239" s="51">
        <f>IdentICO</f>
        <v>0</v>
      </c>
      <c r="B239" s="50">
        <f>IdentNazov</f>
        <v>0</v>
      </c>
      <c r="C239" s="50">
        <f>IdentUlica</f>
        <v>0</v>
      </c>
      <c r="D239" s="50">
        <f>IdentObec</f>
        <v>0</v>
      </c>
      <c r="E239" s="52">
        <f>IdentPSC</f>
        <v>0</v>
      </c>
      <c r="F239" s="50">
        <f>IdentKontakt</f>
        <v>0</v>
      </c>
      <c r="G239" s="50">
        <f>IdentTelefon</f>
        <v>0</v>
      </c>
      <c r="H239" s="50">
        <f>IdentOkresKod</f>
        <v>0</v>
      </c>
      <c r="I239" s="53">
        <f>IdentRegCislo</f>
        <v>0</v>
      </c>
      <c r="J239" s="54" t="str">
        <f>LEFT(IdentKOD1,2)</f>
        <v>55</v>
      </c>
      <c r="K239" s="50">
        <f>IdentKOD3</f>
        <v>0</v>
      </c>
      <c r="L239" s="50">
        <f>IdentKOD5</f>
        <v>0</v>
      </c>
      <c r="M239" s="50">
        <f>IdentKOD6</f>
        <v>0</v>
      </c>
      <c r="N239" s="50">
        <f>IdentKOD7</f>
        <v>0</v>
      </c>
      <c r="O239" s="50">
        <f>LEFT(IdentKOD8,1)</f>
      </c>
      <c r="P239" s="50">
        <f>IdentKOD9</f>
        <v>0</v>
      </c>
      <c r="Q239" s="50">
        <f>IdentKOD10</f>
        <v>0</v>
      </c>
      <c r="R239" s="50">
        <v>399</v>
      </c>
      <c r="S239" s="46" t="s">
        <v>590</v>
      </c>
      <c r="T239" s="55">
        <f>R39964401</f>
        <v>0</v>
      </c>
      <c r="U239" s="55">
        <f>R39964402</f>
        <v>0</v>
      </c>
      <c r="V239" s="55">
        <f>R39964403</f>
        <v>0</v>
      </c>
      <c r="W239" s="56">
        <f>R39964404</f>
        <v>0</v>
      </c>
    </row>
    <row r="240" spans="1:23" ht="12.75">
      <c r="A240" s="51">
        <f>IdentICO</f>
        <v>0</v>
      </c>
      <c r="B240" s="50">
        <f>IdentNazov</f>
        <v>0</v>
      </c>
      <c r="C240" s="50">
        <f>IdentUlica</f>
        <v>0</v>
      </c>
      <c r="D240" s="50">
        <f>IdentObec</f>
        <v>0</v>
      </c>
      <c r="E240" s="52">
        <f>IdentPSC</f>
        <v>0</v>
      </c>
      <c r="F240" s="50">
        <f>IdentKontakt</f>
        <v>0</v>
      </c>
      <c r="G240" s="50">
        <f>IdentTelefon</f>
        <v>0</v>
      </c>
      <c r="H240" s="50">
        <f>IdentOkresKod</f>
        <v>0</v>
      </c>
      <c r="I240" s="53">
        <f>IdentRegCislo</f>
        <v>0</v>
      </c>
      <c r="J240" s="54" t="str">
        <f>LEFT(IdentKOD1,2)</f>
        <v>55</v>
      </c>
      <c r="K240" s="50">
        <f>IdentKOD3</f>
        <v>0</v>
      </c>
      <c r="L240" s="50">
        <f>IdentKOD5</f>
        <v>0</v>
      </c>
      <c r="M240" s="50">
        <f>IdentKOD6</f>
        <v>0</v>
      </c>
      <c r="N240" s="50">
        <f>IdentKOD7</f>
        <v>0</v>
      </c>
      <c r="O240" s="50">
        <f>LEFT(IdentKOD8,1)</f>
      </c>
      <c r="P240" s="50">
        <f>IdentKOD9</f>
        <v>0</v>
      </c>
      <c r="Q240" s="50">
        <f>IdentKOD10</f>
        <v>0</v>
      </c>
      <c r="R240" s="50">
        <v>399</v>
      </c>
      <c r="S240" s="46" t="s">
        <v>592</v>
      </c>
      <c r="T240" s="55">
        <f>R39964451</f>
        <v>0</v>
      </c>
      <c r="U240" s="55">
        <f>R39964452</f>
        <v>0</v>
      </c>
      <c r="V240" s="55">
        <f>R39964453</f>
        <v>0</v>
      </c>
      <c r="W240" s="56">
        <f>R39964454</f>
        <v>0</v>
      </c>
    </row>
    <row r="241" spans="1:23" ht="12.75">
      <c r="A241" s="51">
        <f>IdentICO</f>
        <v>0</v>
      </c>
      <c r="B241" s="50">
        <f>IdentNazov</f>
        <v>0</v>
      </c>
      <c r="C241" s="50">
        <f>IdentUlica</f>
        <v>0</v>
      </c>
      <c r="D241" s="50">
        <f>IdentObec</f>
        <v>0</v>
      </c>
      <c r="E241" s="52">
        <f>IdentPSC</f>
        <v>0</v>
      </c>
      <c r="F241" s="50">
        <f>IdentKontakt</f>
        <v>0</v>
      </c>
      <c r="G241" s="50">
        <f>IdentTelefon</f>
        <v>0</v>
      </c>
      <c r="H241" s="50">
        <f>IdentOkresKod</f>
        <v>0</v>
      </c>
      <c r="I241" s="53">
        <f>IdentRegCislo</f>
        <v>0</v>
      </c>
      <c r="J241" s="54" t="str">
        <f>LEFT(IdentKOD1,2)</f>
        <v>55</v>
      </c>
      <c r="K241" s="50">
        <f>IdentKOD3</f>
        <v>0</v>
      </c>
      <c r="L241" s="50">
        <f>IdentKOD5</f>
        <v>0</v>
      </c>
      <c r="M241" s="50">
        <f>IdentKOD6</f>
        <v>0</v>
      </c>
      <c r="N241" s="50">
        <f>IdentKOD7</f>
        <v>0</v>
      </c>
      <c r="O241" s="50">
        <f>LEFT(IdentKOD8,1)</f>
      </c>
      <c r="P241" s="50">
        <f>IdentKOD9</f>
        <v>0</v>
      </c>
      <c r="Q241" s="50">
        <f>IdentKOD10</f>
        <v>0</v>
      </c>
      <c r="R241" s="50">
        <v>399</v>
      </c>
      <c r="S241" s="46" t="s">
        <v>594</v>
      </c>
      <c r="T241" s="55">
        <f>R39964471</f>
        <v>0</v>
      </c>
      <c r="U241" s="55">
        <f>R39964472</f>
        <v>0</v>
      </c>
      <c r="V241" s="55">
        <f>R39964473</f>
        <v>0</v>
      </c>
      <c r="W241" s="56">
        <f>R39964474</f>
        <v>0</v>
      </c>
    </row>
    <row r="242" spans="1:23" ht="12.75">
      <c r="A242" s="51">
        <f>IdentICO</f>
        <v>0</v>
      </c>
      <c r="B242" s="50">
        <f>IdentNazov</f>
        <v>0</v>
      </c>
      <c r="C242" s="50">
        <f>IdentUlica</f>
        <v>0</v>
      </c>
      <c r="D242" s="50">
        <f>IdentObec</f>
        <v>0</v>
      </c>
      <c r="E242" s="52">
        <f>IdentPSC</f>
        <v>0</v>
      </c>
      <c r="F242" s="50">
        <f>IdentKontakt</f>
        <v>0</v>
      </c>
      <c r="G242" s="50">
        <f>IdentTelefon</f>
        <v>0</v>
      </c>
      <c r="H242" s="50">
        <f>IdentOkresKod</f>
        <v>0</v>
      </c>
      <c r="I242" s="53">
        <f>IdentRegCislo</f>
        <v>0</v>
      </c>
      <c r="J242" s="54" t="str">
        <f>LEFT(IdentKOD1,2)</f>
        <v>55</v>
      </c>
      <c r="K242" s="50">
        <f>IdentKOD3</f>
        <v>0</v>
      </c>
      <c r="L242" s="50">
        <f>IdentKOD5</f>
        <v>0</v>
      </c>
      <c r="M242" s="50">
        <f>IdentKOD6</f>
        <v>0</v>
      </c>
      <c r="N242" s="50">
        <f>IdentKOD7</f>
        <v>0</v>
      </c>
      <c r="O242" s="50">
        <f>LEFT(IdentKOD8,1)</f>
      </c>
      <c r="P242" s="50">
        <f>IdentKOD9</f>
        <v>0</v>
      </c>
      <c r="Q242" s="50">
        <f>IdentKOD10</f>
        <v>0</v>
      </c>
      <c r="R242" s="50">
        <v>399</v>
      </c>
      <c r="S242" s="46" t="s">
        <v>596</v>
      </c>
      <c r="T242" s="55">
        <f>R39964481</f>
        <v>0</v>
      </c>
      <c r="U242" s="55">
        <f>R39964482</f>
        <v>0</v>
      </c>
      <c r="V242" s="55">
        <f>R39964483</f>
        <v>0</v>
      </c>
      <c r="W242" s="56">
        <f>R39964484</f>
        <v>0</v>
      </c>
    </row>
    <row r="243" spans="1:23" ht="12.75">
      <c r="A243" s="51">
        <f>IdentICO</f>
        <v>0</v>
      </c>
      <c r="B243" s="50">
        <f>IdentNazov</f>
        <v>0</v>
      </c>
      <c r="C243" s="50">
        <f>IdentUlica</f>
        <v>0</v>
      </c>
      <c r="D243" s="50">
        <f>IdentObec</f>
        <v>0</v>
      </c>
      <c r="E243" s="52">
        <f>IdentPSC</f>
        <v>0</v>
      </c>
      <c r="F243" s="50">
        <f>IdentKontakt</f>
        <v>0</v>
      </c>
      <c r="G243" s="50">
        <f>IdentTelefon</f>
        <v>0</v>
      </c>
      <c r="H243" s="50">
        <f>IdentOkresKod</f>
        <v>0</v>
      </c>
      <c r="I243" s="53">
        <f>IdentRegCislo</f>
        <v>0</v>
      </c>
      <c r="J243" s="54" t="str">
        <f>LEFT(IdentKOD1,2)</f>
        <v>55</v>
      </c>
      <c r="K243" s="50">
        <f>IdentKOD3</f>
        <v>0</v>
      </c>
      <c r="L243" s="50">
        <f>IdentKOD5</f>
        <v>0</v>
      </c>
      <c r="M243" s="50">
        <f>IdentKOD6</f>
        <v>0</v>
      </c>
      <c r="N243" s="50">
        <f>IdentKOD7</f>
        <v>0</v>
      </c>
      <c r="O243" s="50">
        <f>LEFT(IdentKOD8,1)</f>
      </c>
      <c r="P243" s="50">
        <f>IdentKOD9</f>
        <v>0</v>
      </c>
      <c r="Q243" s="50">
        <f>IdentKOD10</f>
        <v>0</v>
      </c>
      <c r="R243" s="50">
        <v>399</v>
      </c>
      <c r="S243" s="46" t="s">
        <v>598</v>
      </c>
      <c r="T243" s="55">
        <f>R39964491</f>
        <v>0</v>
      </c>
      <c r="U243" s="55">
        <f>R39964492</f>
        <v>0</v>
      </c>
      <c r="V243" s="55">
        <f>R39964493</f>
        <v>0</v>
      </c>
      <c r="W243" s="56">
        <f>R39964494</f>
        <v>0</v>
      </c>
    </row>
    <row r="244" spans="1:23" ht="12.75">
      <c r="A244" s="51">
        <f>IdentICO</f>
        <v>0</v>
      </c>
      <c r="B244" s="50">
        <f>IdentNazov</f>
        <v>0</v>
      </c>
      <c r="C244" s="50">
        <f>IdentUlica</f>
        <v>0</v>
      </c>
      <c r="D244" s="50">
        <f>IdentObec</f>
        <v>0</v>
      </c>
      <c r="E244" s="52">
        <f>IdentPSC</f>
        <v>0</v>
      </c>
      <c r="F244" s="50">
        <f>IdentKontakt</f>
        <v>0</v>
      </c>
      <c r="G244" s="50">
        <f>IdentTelefon</f>
        <v>0</v>
      </c>
      <c r="H244" s="50">
        <f>IdentOkresKod</f>
        <v>0</v>
      </c>
      <c r="I244" s="53">
        <f>IdentRegCislo</f>
        <v>0</v>
      </c>
      <c r="J244" s="54" t="str">
        <f>LEFT(IdentKOD1,2)</f>
        <v>55</v>
      </c>
      <c r="K244" s="50">
        <f>IdentKOD3</f>
        <v>0</v>
      </c>
      <c r="L244" s="50">
        <f>IdentKOD5</f>
        <v>0</v>
      </c>
      <c r="M244" s="50">
        <f>IdentKOD6</f>
        <v>0</v>
      </c>
      <c r="N244" s="50">
        <f>IdentKOD7</f>
        <v>0</v>
      </c>
      <c r="O244" s="50">
        <f>LEFT(IdentKOD8,1)</f>
      </c>
      <c r="P244" s="50">
        <f>IdentKOD9</f>
        <v>0</v>
      </c>
      <c r="Q244" s="50">
        <f>IdentKOD10</f>
        <v>0</v>
      </c>
      <c r="R244" s="50">
        <v>399</v>
      </c>
      <c r="S244" s="46" t="s">
        <v>600</v>
      </c>
      <c r="T244" s="55">
        <f>R39964511</f>
        <v>0</v>
      </c>
      <c r="U244" s="55">
        <f>R39964512</f>
        <v>0</v>
      </c>
      <c r="V244" s="55">
        <f>R39964513</f>
        <v>0</v>
      </c>
      <c r="W244" s="56">
        <f>R39964514</f>
        <v>0</v>
      </c>
    </row>
    <row r="245" spans="1:23" ht="12.75">
      <c r="A245" s="51">
        <f>IdentICO</f>
        <v>0</v>
      </c>
      <c r="B245" s="50">
        <f>IdentNazov</f>
        <v>0</v>
      </c>
      <c r="C245" s="50">
        <f>IdentUlica</f>
        <v>0</v>
      </c>
      <c r="D245" s="50">
        <f>IdentObec</f>
        <v>0</v>
      </c>
      <c r="E245" s="52">
        <f>IdentPSC</f>
        <v>0</v>
      </c>
      <c r="F245" s="50">
        <f>IdentKontakt</f>
        <v>0</v>
      </c>
      <c r="G245" s="50">
        <f>IdentTelefon</f>
        <v>0</v>
      </c>
      <c r="H245" s="50">
        <f>IdentOkresKod</f>
        <v>0</v>
      </c>
      <c r="I245" s="53">
        <f>IdentRegCislo</f>
        <v>0</v>
      </c>
      <c r="J245" s="54" t="str">
        <f>LEFT(IdentKOD1,2)</f>
        <v>55</v>
      </c>
      <c r="K245" s="50">
        <f>IdentKOD3</f>
        <v>0</v>
      </c>
      <c r="L245" s="50">
        <f>IdentKOD5</f>
        <v>0</v>
      </c>
      <c r="M245" s="50">
        <f>IdentKOD6</f>
        <v>0</v>
      </c>
      <c r="N245" s="50">
        <f>IdentKOD7</f>
        <v>0</v>
      </c>
      <c r="O245" s="50">
        <f>LEFT(IdentKOD8,1)</f>
      </c>
      <c r="P245" s="50">
        <f>IdentKOD9</f>
        <v>0</v>
      </c>
      <c r="Q245" s="50">
        <f>IdentKOD10</f>
        <v>0</v>
      </c>
      <c r="R245" s="50">
        <v>399</v>
      </c>
      <c r="S245" s="46" t="s">
        <v>602</v>
      </c>
      <c r="T245" s="55">
        <f>R39964531</f>
        <v>0</v>
      </c>
      <c r="U245" s="55">
        <f>R39964532</f>
        <v>0</v>
      </c>
      <c r="V245" s="55">
        <f>R39964533</f>
        <v>0</v>
      </c>
      <c r="W245" s="56">
        <f>R39964534</f>
        <v>0</v>
      </c>
    </row>
    <row r="246" spans="1:23" ht="12.75">
      <c r="A246" s="51">
        <f>IdentICO</f>
        <v>0</v>
      </c>
      <c r="B246" s="50">
        <f>IdentNazov</f>
        <v>0</v>
      </c>
      <c r="C246" s="50">
        <f>IdentUlica</f>
        <v>0</v>
      </c>
      <c r="D246" s="50">
        <f>IdentObec</f>
        <v>0</v>
      </c>
      <c r="E246" s="52">
        <f>IdentPSC</f>
        <v>0</v>
      </c>
      <c r="F246" s="50">
        <f>IdentKontakt</f>
        <v>0</v>
      </c>
      <c r="G246" s="50">
        <f>IdentTelefon</f>
        <v>0</v>
      </c>
      <c r="H246" s="50">
        <f>IdentOkresKod</f>
        <v>0</v>
      </c>
      <c r="I246" s="53">
        <f>IdentRegCislo</f>
        <v>0</v>
      </c>
      <c r="J246" s="54" t="str">
        <f>LEFT(IdentKOD1,2)</f>
        <v>55</v>
      </c>
      <c r="K246" s="50">
        <f>IdentKOD3</f>
        <v>0</v>
      </c>
      <c r="L246" s="50">
        <f>IdentKOD5</f>
        <v>0</v>
      </c>
      <c r="M246" s="50">
        <f>IdentKOD6</f>
        <v>0</v>
      </c>
      <c r="N246" s="50">
        <f>IdentKOD7</f>
        <v>0</v>
      </c>
      <c r="O246" s="50">
        <f>LEFT(IdentKOD8,1)</f>
      </c>
      <c r="P246" s="50">
        <f>IdentKOD9</f>
        <v>0</v>
      </c>
      <c r="Q246" s="50">
        <f>IdentKOD10</f>
        <v>0</v>
      </c>
      <c r="R246" s="50">
        <v>399</v>
      </c>
      <c r="S246" s="46" t="s">
        <v>604</v>
      </c>
      <c r="T246" s="55">
        <f>R39964551</f>
        <v>0</v>
      </c>
      <c r="U246" s="55">
        <f>R39964552</f>
        <v>0</v>
      </c>
      <c r="V246" s="55">
        <f>R39964553</f>
        <v>0</v>
      </c>
      <c r="W246" s="56">
        <f>R39964554</f>
        <v>0</v>
      </c>
    </row>
    <row r="247" spans="1:23" ht="12.75">
      <c r="A247" s="51">
        <f>IdentICO</f>
        <v>0</v>
      </c>
      <c r="B247" s="50">
        <f>IdentNazov</f>
        <v>0</v>
      </c>
      <c r="C247" s="50">
        <f>IdentUlica</f>
        <v>0</v>
      </c>
      <c r="D247" s="50">
        <f>IdentObec</f>
        <v>0</v>
      </c>
      <c r="E247" s="52">
        <f>IdentPSC</f>
        <v>0</v>
      </c>
      <c r="F247" s="50">
        <f>IdentKontakt</f>
        <v>0</v>
      </c>
      <c r="G247" s="50">
        <f>IdentTelefon</f>
        <v>0</v>
      </c>
      <c r="H247" s="50">
        <f>IdentOkresKod</f>
        <v>0</v>
      </c>
      <c r="I247" s="53">
        <f>IdentRegCislo</f>
        <v>0</v>
      </c>
      <c r="J247" s="54" t="str">
        <f>LEFT(IdentKOD1,2)</f>
        <v>55</v>
      </c>
      <c r="K247" s="50">
        <f>IdentKOD3</f>
        <v>0</v>
      </c>
      <c r="L247" s="50">
        <f>IdentKOD5</f>
        <v>0</v>
      </c>
      <c r="M247" s="50">
        <f>IdentKOD6</f>
        <v>0</v>
      </c>
      <c r="N247" s="50">
        <f>IdentKOD7</f>
        <v>0</v>
      </c>
      <c r="O247" s="50">
        <f>LEFT(IdentKOD8,1)</f>
      </c>
      <c r="P247" s="50">
        <f>IdentKOD9</f>
        <v>0</v>
      </c>
      <c r="Q247" s="50">
        <f>IdentKOD10</f>
        <v>0</v>
      </c>
      <c r="R247" s="50">
        <v>399</v>
      </c>
      <c r="S247" s="46" t="s">
        <v>606</v>
      </c>
      <c r="T247" s="55">
        <f>R39964571</f>
        <v>0</v>
      </c>
      <c r="U247" s="55">
        <f>R39964572</f>
        <v>0</v>
      </c>
      <c r="V247" s="55">
        <f>R39964573</f>
        <v>0</v>
      </c>
      <c r="W247" s="56">
        <f>R39964574</f>
        <v>0</v>
      </c>
    </row>
    <row r="248" spans="1:23" ht="12.75">
      <c r="A248" s="51">
        <f>IdentICO</f>
        <v>0</v>
      </c>
      <c r="B248" s="50">
        <f>IdentNazov</f>
        <v>0</v>
      </c>
      <c r="C248" s="50">
        <f>IdentUlica</f>
        <v>0</v>
      </c>
      <c r="D248" s="50">
        <f>IdentObec</f>
        <v>0</v>
      </c>
      <c r="E248" s="52">
        <f>IdentPSC</f>
        <v>0</v>
      </c>
      <c r="F248" s="50">
        <f>IdentKontakt</f>
        <v>0</v>
      </c>
      <c r="G248" s="50">
        <f>IdentTelefon</f>
        <v>0</v>
      </c>
      <c r="H248" s="50">
        <f>IdentOkresKod</f>
        <v>0</v>
      </c>
      <c r="I248" s="53">
        <f>IdentRegCislo</f>
        <v>0</v>
      </c>
      <c r="J248" s="54" t="str">
        <f>LEFT(IdentKOD1,2)</f>
        <v>55</v>
      </c>
      <c r="K248" s="50">
        <f>IdentKOD3</f>
        <v>0</v>
      </c>
      <c r="L248" s="50">
        <f>IdentKOD5</f>
        <v>0</v>
      </c>
      <c r="M248" s="50">
        <f>IdentKOD6</f>
        <v>0</v>
      </c>
      <c r="N248" s="50">
        <f>IdentKOD7</f>
        <v>0</v>
      </c>
      <c r="O248" s="50">
        <f>LEFT(IdentKOD8,1)</f>
      </c>
      <c r="P248" s="50">
        <f>IdentKOD9</f>
        <v>0</v>
      </c>
      <c r="Q248" s="50">
        <f>IdentKOD10</f>
        <v>0</v>
      </c>
      <c r="R248" s="50">
        <v>399</v>
      </c>
      <c r="S248" s="46" t="s">
        <v>608</v>
      </c>
      <c r="T248" s="55">
        <f>R39964591</f>
        <v>0</v>
      </c>
      <c r="U248" s="55">
        <f>R39964592</f>
        <v>0</v>
      </c>
      <c r="V248" s="55">
        <f>R39964593</f>
        <v>0</v>
      </c>
      <c r="W248" s="56">
        <f>R39964594</f>
        <v>0</v>
      </c>
    </row>
    <row r="249" spans="1:23" ht="12.75">
      <c r="A249" s="51">
        <f>IdentICO</f>
        <v>0</v>
      </c>
      <c r="B249" s="50">
        <f>IdentNazov</f>
        <v>0</v>
      </c>
      <c r="C249" s="50">
        <f>IdentUlica</f>
        <v>0</v>
      </c>
      <c r="D249" s="50">
        <f>IdentObec</f>
        <v>0</v>
      </c>
      <c r="E249" s="52">
        <f>IdentPSC</f>
        <v>0</v>
      </c>
      <c r="F249" s="50">
        <f>IdentKontakt</f>
        <v>0</v>
      </c>
      <c r="G249" s="50">
        <f>IdentTelefon</f>
        <v>0</v>
      </c>
      <c r="H249" s="50">
        <f>IdentOkresKod</f>
        <v>0</v>
      </c>
      <c r="I249" s="53">
        <f>IdentRegCislo</f>
        <v>0</v>
      </c>
      <c r="J249" s="54" t="str">
        <f>LEFT(IdentKOD1,2)</f>
        <v>55</v>
      </c>
      <c r="K249" s="50">
        <f>IdentKOD3</f>
        <v>0</v>
      </c>
      <c r="L249" s="50">
        <f>IdentKOD5</f>
        <v>0</v>
      </c>
      <c r="M249" s="50">
        <f>IdentKOD6</f>
        <v>0</v>
      </c>
      <c r="N249" s="50">
        <f>IdentKOD7</f>
        <v>0</v>
      </c>
      <c r="O249" s="50">
        <f>LEFT(IdentKOD8,1)</f>
      </c>
      <c r="P249" s="50">
        <f>IdentKOD9</f>
        <v>0</v>
      </c>
      <c r="Q249" s="50">
        <f>IdentKOD10</f>
        <v>0</v>
      </c>
      <c r="R249" s="50">
        <v>399</v>
      </c>
      <c r="S249" s="46" t="s">
        <v>610</v>
      </c>
      <c r="T249" s="55">
        <f>R39964611</f>
        <v>0</v>
      </c>
      <c r="U249" s="55">
        <f>R39964612</f>
        <v>0</v>
      </c>
      <c r="V249" s="55">
        <f>R39964613</f>
        <v>0</v>
      </c>
      <c r="W249" s="56">
        <f>R39964614</f>
        <v>0</v>
      </c>
    </row>
    <row r="250" spans="1:23" ht="12.75">
      <c r="A250" s="51">
        <f>IdentICO</f>
        <v>0</v>
      </c>
      <c r="B250" s="50">
        <f>IdentNazov</f>
        <v>0</v>
      </c>
      <c r="C250" s="50">
        <f>IdentUlica</f>
        <v>0</v>
      </c>
      <c r="D250" s="50">
        <f>IdentObec</f>
        <v>0</v>
      </c>
      <c r="E250" s="52">
        <f>IdentPSC</f>
        <v>0</v>
      </c>
      <c r="F250" s="50">
        <f>IdentKontakt</f>
        <v>0</v>
      </c>
      <c r="G250" s="50">
        <f>IdentTelefon</f>
        <v>0</v>
      </c>
      <c r="H250" s="50">
        <f>IdentOkresKod</f>
        <v>0</v>
      </c>
      <c r="I250" s="53">
        <f>IdentRegCislo</f>
        <v>0</v>
      </c>
      <c r="J250" s="54" t="str">
        <f>LEFT(IdentKOD1,2)</f>
        <v>55</v>
      </c>
      <c r="K250" s="50">
        <f>IdentKOD3</f>
        <v>0</v>
      </c>
      <c r="L250" s="50">
        <f>IdentKOD5</f>
        <v>0</v>
      </c>
      <c r="M250" s="50">
        <f>IdentKOD6</f>
        <v>0</v>
      </c>
      <c r="N250" s="50">
        <f>IdentKOD7</f>
        <v>0</v>
      </c>
      <c r="O250" s="50">
        <f>LEFT(IdentKOD8,1)</f>
      </c>
      <c r="P250" s="50">
        <f>IdentKOD9</f>
        <v>0</v>
      </c>
      <c r="Q250" s="50">
        <f>IdentKOD10</f>
        <v>0</v>
      </c>
      <c r="R250" s="50">
        <v>399</v>
      </c>
      <c r="S250" s="46" t="s">
        <v>612</v>
      </c>
      <c r="T250" s="55">
        <f>R39964631</f>
        <v>0</v>
      </c>
      <c r="U250" s="55">
        <f>R39964632</f>
        <v>0</v>
      </c>
      <c r="V250" s="55">
        <f>R39964633</f>
        <v>0</v>
      </c>
      <c r="W250" s="56">
        <f>R39964634</f>
        <v>0</v>
      </c>
    </row>
    <row r="251" spans="1:23" ht="12.75">
      <c r="A251" s="51">
        <f>IdentICO</f>
        <v>0</v>
      </c>
      <c r="B251" s="50">
        <f>IdentNazov</f>
        <v>0</v>
      </c>
      <c r="C251" s="50">
        <f>IdentUlica</f>
        <v>0</v>
      </c>
      <c r="D251" s="50">
        <f>IdentObec</f>
        <v>0</v>
      </c>
      <c r="E251" s="52">
        <f>IdentPSC</f>
        <v>0</v>
      </c>
      <c r="F251" s="50">
        <f>IdentKontakt</f>
        <v>0</v>
      </c>
      <c r="G251" s="50">
        <f>IdentTelefon</f>
        <v>0</v>
      </c>
      <c r="H251" s="50">
        <f>IdentOkresKod</f>
        <v>0</v>
      </c>
      <c r="I251" s="53">
        <f>IdentRegCislo</f>
        <v>0</v>
      </c>
      <c r="J251" s="54" t="str">
        <f>LEFT(IdentKOD1,2)</f>
        <v>55</v>
      </c>
      <c r="K251" s="50">
        <f>IdentKOD3</f>
        <v>0</v>
      </c>
      <c r="L251" s="50">
        <f>IdentKOD5</f>
        <v>0</v>
      </c>
      <c r="M251" s="50">
        <f>IdentKOD6</f>
        <v>0</v>
      </c>
      <c r="N251" s="50">
        <f>IdentKOD7</f>
        <v>0</v>
      </c>
      <c r="O251" s="50">
        <f>LEFT(IdentKOD8,1)</f>
      </c>
      <c r="P251" s="50">
        <f>IdentKOD9</f>
        <v>0</v>
      </c>
      <c r="Q251" s="50">
        <f>IdentKOD10</f>
        <v>0</v>
      </c>
      <c r="R251" s="50">
        <v>399</v>
      </c>
      <c r="S251" s="46" t="s">
        <v>614</v>
      </c>
      <c r="T251" s="55">
        <f>R39964651</f>
        <v>0</v>
      </c>
      <c r="U251" s="55">
        <f>R39964652</f>
        <v>0</v>
      </c>
      <c r="V251" s="55">
        <f>R39964653</f>
        <v>0</v>
      </c>
      <c r="W251" s="56">
        <f>R39964654</f>
        <v>0</v>
      </c>
    </row>
    <row r="252" spans="1:23" ht="12.75">
      <c r="A252" s="51">
        <f>IdentICO</f>
        <v>0</v>
      </c>
      <c r="B252" s="50">
        <f>IdentNazov</f>
        <v>0</v>
      </c>
      <c r="C252" s="50">
        <f>IdentUlica</f>
        <v>0</v>
      </c>
      <c r="D252" s="50">
        <f>IdentObec</f>
        <v>0</v>
      </c>
      <c r="E252" s="52">
        <f>IdentPSC</f>
        <v>0</v>
      </c>
      <c r="F252" s="50">
        <f>IdentKontakt</f>
        <v>0</v>
      </c>
      <c r="G252" s="50">
        <f>IdentTelefon</f>
        <v>0</v>
      </c>
      <c r="H252" s="50">
        <f>IdentOkresKod</f>
        <v>0</v>
      </c>
      <c r="I252" s="53">
        <f>IdentRegCislo</f>
        <v>0</v>
      </c>
      <c r="J252" s="54" t="str">
        <f>LEFT(IdentKOD1,2)</f>
        <v>55</v>
      </c>
      <c r="K252" s="50">
        <f>IdentKOD3</f>
        <v>0</v>
      </c>
      <c r="L252" s="50">
        <f>IdentKOD5</f>
        <v>0</v>
      </c>
      <c r="M252" s="50">
        <f>IdentKOD6</f>
        <v>0</v>
      </c>
      <c r="N252" s="50">
        <f>IdentKOD7</f>
        <v>0</v>
      </c>
      <c r="O252" s="50">
        <f>LEFT(IdentKOD8,1)</f>
      </c>
      <c r="P252" s="50">
        <f>IdentKOD9</f>
        <v>0</v>
      </c>
      <c r="Q252" s="50">
        <f>IdentKOD10</f>
        <v>0</v>
      </c>
      <c r="R252" s="50">
        <v>399</v>
      </c>
      <c r="S252" s="46" t="s">
        <v>616</v>
      </c>
      <c r="T252" s="55">
        <f>R39964671</f>
        <v>0</v>
      </c>
      <c r="U252" s="55">
        <f>R39964672</f>
        <v>0</v>
      </c>
      <c r="V252" s="55">
        <f>R39964673</f>
        <v>0</v>
      </c>
      <c r="W252" s="56">
        <f>R39964674</f>
        <v>0</v>
      </c>
    </row>
    <row r="253" spans="1:23" ht="12.75">
      <c r="A253" s="51">
        <f>IdentICO</f>
        <v>0</v>
      </c>
      <c r="B253" s="50">
        <f>IdentNazov</f>
        <v>0</v>
      </c>
      <c r="C253" s="50">
        <f>IdentUlica</f>
        <v>0</v>
      </c>
      <c r="D253" s="50">
        <f>IdentObec</f>
        <v>0</v>
      </c>
      <c r="E253" s="52">
        <f>IdentPSC</f>
        <v>0</v>
      </c>
      <c r="F253" s="50">
        <f>IdentKontakt</f>
        <v>0</v>
      </c>
      <c r="G253" s="50">
        <f>IdentTelefon</f>
        <v>0</v>
      </c>
      <c r="H253" s="50">
        <f>IdentOkresKod</f>
        <v>0</v>
      </c>
      <c r="I253" s="53">
        <f>IdentRegCislo</f>
        <v>0</v>
      </c>
      <c r="J253" s="54" t="str">
        <f>LEFT(IdentKOD1,2)</f>
        <v>55</v>
      </c>
      <c r="K253" s="50">
        <f>IdentKOD3</f>
        <v>0</v>
      </c>
      <c r="L253" s="50">
        <f>IdentKOD5</f>
        <v>0</v>
      </c>
      <c r="M253" s="50">
        <f>IdentKOD6</f>
        <v>0</v>
      </c>
      <c r="N253" s="50">
        <f>IdentKOD7</f>
        <v>0</v>
      </c>
      <c r="O253" s="50">
        <f>LEFT(IdentKOD8,1)</f>
      </c>
      <c r="P253" s="50">
        <f>IdentKOD9</f>
        <v>0</v>
      </c>
      <c r="Q253" s="50">
        <f>IdentKOD10</f>
        <v>0</v>
      </c>
      <c r="R253" s="50">
        <v>399</v>
      </c>
      <c r="S253" s="46" t="s">
        <v>618</v>
      </c>
      <c r="T253" s="55">
        <f>R39964691</f>
        <v>0</v>
      </c>
      <c r="U253" s="55">
        <f>R39964692</f>
        <v>0</v>
      </c>
      <c r="V253" s="55">
        <f>R39964693</f>
        <v>0</v>
      </c>
      <c r="W253" s="56">
        <f>R39964694</f>
        <v>0</v>
      </c>
    </row>
    <row r="254" spans="1:23" ht="12.75">
      <c r="A254" s="51">
        <f>IdentICO</f>
        <v>0</v>
      </c>
      <c r="B254" s="50">
        <f>IdentNazov</f>
        <v>0</v>
      </c>
      <c r="C254" s="50">
        <f>IdentUlica</f>
        <v>0</v>
      </c>
      <c r="D254" s="50">
        <f>IdentObec</f>
        <v>0</v>
      </c>
      <c r="E254" s="52">
        <f>IdentPSC</f>
        <v>0</v>
      </c>
      <c r="F254" s="50">
        <f>IdentKontakt</f>
        <v>0</v>
      </c>
      <c r="G254" s="50">
        <f>IdentTelefon</f>
        <v>0</v>
      </c>
      <c r="H254" s="50">
        <f>IdentOkresKod</f>
        <v>0</v>
      </c>
      <c r="I254" s="53">
        <f>IdentRegCislo</f>
        <v>0</v>
      </c>
      <c r="J254" s="54" t="str">
        <f>LEFT(IdentKOD1,2)</f>
        <v>55</v>
      </c>
      <c r="K254" s="50">
        <f>IdentKOD3</f>
        <v>0</v>
      </c>
      <c r="L254" s="50">
        <f>IdentKOD5</f>
        <v>0</v>
      </c>
      <c r="M254" s="50">
        <f>IdentKOD6</f>
        <v>0</v>
      </c>
      <c r="N254" s="50">
        <f>IdentKOD7</f>
        <v>0</v>
      </c>
      <c r="O254" s="50">
        <f>LEFT(IdentKOD8,1)</f>
      </c>
      <c r="P254" s="50">
        <f>IdentKOD9</f>
        <v>0</v>
      </c>
      <c r="Q254" s="50">
        <f>IdentKOD10</f>
        <v>0</v>
      </c>
      <c r="R254" s="50">
        <v>399</v>
      </c>
      <c r="S254" s="46" t="s">
        <v>620</v>
      </c>
      <c r="T254" s="55">
        <f>R39964711</f>
        <v>0</v>
      </c>
      <c r="U254" s="55">
        <f>R39964712</f>
        <v>0</v>
      </c>
      <c r="V254" s="55">
        <f>R39964713</f>
        <v>0</v>
      </c>
      <c r="W254" s="56">
        <f>R39964714</f>
        <v>0</v>
      </c>
    </row>
    <row r="255" spans="1:23" ht="12.75">
      <c r="A255" s="51">
        <f>IdentICO</f>
        <v>0</v>
      </c>
      <c r="B255" s="50">
        <f>IdentNazov</f>
        <v>0</v>
      </c>
      <c r="C255" s="50">
        <f>IdentUlica</f>
        <v>0</v>
      </c>
      <c r="D255" s="50">
        <f>IdentObec</f>
        <v>0</v>
      </c>
      <c r="E255" s="52">
        <f>IdentPSC</f>
        <v>0</v>
      </c>
      <c r="F255" s="50">
        <f>IdentKontakt</f>
        <v>0</v>
      </c>
      <c r="G255" s="50">
        <f>IdentTelefon</f>
        <v>0</v>
      </c>
      <c r="H255" s="50">
        <f>IdentOkresKod</f>
        <v>0</v>
      </c>
      <c r="I255" s="53">
        <f>IdentRegCislo</f>
        <v>0</v>
      </c>
      <c r="J255" s="54" t="str">
        <f>LEFT(IdentKOD1,2)</f>
        <v>55</v>
      </c>
      <c r="K255" s="50">
        <f>IdentKOD3</f>
        <v>0</v>
      </c>
      <c r="L255" s="50">
        <f>IdentKOD5</f>
        <v>0</v>
      </c>
      <c r="M255" s="50">
        <f>IdentKOD6</f>
        <v>0</v>
      </c>
      <c r="N255" s="50">
        <f>IdentKOD7</f>
        <v>0</v>
      </c>
      <c r="O255" s="50">
        <f>LEFT(IdentKOD8,1)</f>
      </c>
      <c r="P255" s="50">
        <f>IdentKOD9</f>
        <v>0</v>
      </c>
      <c r="Q255" s="50">
        <f>IdentKOD10</f>
        <v>0</v>
      </c>
      <c r="R255" s="50">
        <v>399</v>
      </c>
      <c r="S255" s="46" t="s">
        <v>622</v>
      </c>
      <c r="T255" s="55">
        <f>R39964731</f>
        <v>0</v>
      </c>
      <c r="U255" s="55">
        <f>R39964732</f>
        <v>0</v>
      </c>
      <c r="V255" s="55">
        <f>R39964733</f>
        <v>0</v>
      </c>
      <c r="W255" s="56">
        <f>R39964734</f>
        <v>0</v>
      </c>
    </row>
    <row r="256" spans="1:23" ht="12.75">
      <c r="A256" s="51">
        <f>IdentICO</f>
        <v>0</v>
      </c>
      <c r="B256" s="50">
        <f>IdentNazov</f>
        <v>0</v>
      </c>
      <c r="C256" s="50">
        <f>IdentUlica</f>
        <v>0</v>
      </c>
      <c r="D256" s="50">
        <f>IdentObec</f>
        <v>0</v>
      </c>
      <c r="E256" s="52">
        <f>IdentPSC</f>
        <v>0</v>
      </c>
      <c r="F256" s="50">
        <f>IdentKontakt</f>
        <v>0</v>
      </c>
      <c r="G256" s="50">
        <f>IdentTelefon</f>
        <v>0</v>
      </c>
      <c r="H256" s="50">
        <f>IdentOkresKod</f>
        <v>0</v>
      </c>
      <c r="I256" s="53">
        <f>IdentRegCislo</f>
        <v>0</v>
      </c>
      <c r="J256" s="54" t="str">
        <f>LEFT(IdentKOD1,2)</f>
        <v>55</v>
      </c>
      <c r="K256" s="50">
        <f>IdentKOD3</f>
        <v>0</v>
      </c>
      <c r="L256" s="50">
        <f>IdentKOD5</f>
        <v>0</v>
      </c>
      <c r="M256" s="50">
        <f>IdentKOD6</f>
        <v>0</v>
      </c>
      <c r="N256" s="50">
        <f>IdentKOD7</f>
        <v>0</v>
      </c>
      <c r="O256" s="50">
        <f>LEFT(IdentKOD8,1)</f>
      </c>
      <c r="P256" s="50">
        <f>IdentKOD9</f>
        <v>0</v>
      </c>
      <c r="Q256" s="50">
        <f>IdentKOD10</f>
        <v>0</v>
      </c>
      <c r="R256" s="50">
        <v>399</v>
      </c>
      <c r="S256" s="46" t="s">
        <v>624</v>
      </c>
      <c r="T256" s="55">
        <f>R39964751</f>
        <v>0</v>
      </c>
      <c r="U256" s="55">
        <f>R39964752</f>
        <v>0</v>
      </c>
      <c r="V256" s="55">
        <f>R39964753</f>
        <v>0</v>
      </c>
      <c r="W256" s="56">
        <f>R39964754</f>
        <v>0</v>
      </c>
    </row>
    <row r="257" spans="1:23" ht="12.75">
      <c r="A257" s="51">
        <f>IdentICO</f>
        <v>0</v>
      </c>
      <c r="B257" s="50">
        <f>IdentNazov</f>
        <v>0</v>
      </c>
      <c r="C257" s="50">
        <f>IdentUlica</f>
        <v>0</v>
      </c>
      <c r="D257" s="50">
        <f>IdentObec</f>
        <v>0</v>
      </c>
      <c r="E257" s="52">
        <f>IdentPSC</f>
        <v>0</v>
      </c>
      <c r="F257" s="50">
        <f>IdentKontakt</f>
        <v>0</v>
      </c>
      <c r="G257" s="50">
        <f>IdentTelefon</f>
        <v>0</v>
      </c>
      <c r="H257" s="50">
        <f>IdentOkresKod</f>
        <v>0</v>
      </c>
      <c r="I257" s="53">
        <f>IdentRegCislo</f>
        <v>0</v>
      </c>
      <c r="J257" s="54" t="str">
        <f>LEFT(IdentKOD1,2)</f>
        <v>55</v>
      </c>
      <c r="K257" s="50">
        <f>IdentKOD3</f>
        <v>0</v>
      </c>
      <c r="L257" s="50">
        <f>IdentKOD5</f>
        <v>0</v>
      </c>
      <c r="M257" s="50">
        <f>IdentKOD6</f>
        <v>0</v>
      </c>
      <c r="N257" s="50">
        <f>IdentKOD7</f>
        <v>0</v>
      </c>
      <c r="O257" s="50">
        <f>LEFT(IdentKOD8,1)</f>
      </c>
      <c r="P257" s="50">
        <f>IdentKOD9</f>
        <v>0</v>
      </c>
      <c r="Q257" s="50">
        <f>IdentKOD10</f>
        <v>0</v>
      </c>
      <c r="R257" s="50">
        <v>399</v>
      </c>
      <c r="S257" s="46" t="s">
        <v>626</v>
      </c>
      <c r="T257" s="55">
        <f>R39967001</f>
        <v>0</v>
      </c>
      <c r="U257" s="55">
        <f>R39967002</f>
        <v>0</v>
      </c>
      <c r="V257" s="57" t="str">
        <f>R39967003</f>
        <v>x</v>
      </c>
      <c r="W257" s="56">
        <f>R39967004</f>
        <v>0</v>
      </c>
    </row>
    <row r="258" spans="1:23" ht="12.75">
      <c r="A258" s="51">
        <f>IdentICO</f>
        <v>0</v>
      </c>
      <c r="B258" s="50">
        <f>IdentNazov</f>
        <v>0</v>
      </c>
      <c r="C258" s="50">
        <f>IdentUlica</f>
        <v>0</v>
      </c>
      <c r="D258" s="50">
        <f>IdentObec</f>
        <v>0</v>
      </c>
      <c r="E258" s="52">
        <f>IdentPSC</f>
        <v>0</v>
      </c>
      <c r="F258" s="50">
        <f>IdentKontakt</f>
        <v>0</v>
      </c>
      <c r="G258" s="50">
        <f>IdentTelefon</f>
        <v>0</v>
      </c>
      <c r="H258" s="50">
        <f>IdentOkresKod</f>
        <v>0</v>
      </c>
      <c r="I258" s="53">
        <f>IdentRegCislo</f>
        <v>0</v>
      </c>
      <c r="J258" s="54" t="str">
        <f>LEFT(IdentKOD1,2)</f>
        <v>55</v>
      </c>
      <c r="K258" s="50">
        <f>IdentKOD3</f>
        <v>0</v>
      </c>
      <c r="L258" s="50">
        <f>IdentKOD5</f>
        <v>0</v>
      </c>
      <c r="M258" s="50">
        <f>IdentKOD6</f>
        <v>0</v>
      </c>
      <c r="N258" s="50">
        <f>IdentKOD7</f>
        <v>0</v>
      </c>
      <c r="O258" s="50">
        <f>LEFT(IdentKOD8,1)</f>
      </c>
      <c r="P258" s="50">
        <f>IdentKOD9</f>
        <v>0</v>
      </c>
      <c r="Q258" s="50">
        <f>IdentKOD10</f>
        <v>0</v>
      </c>
      <c r="R258" s="50">
        <v>399</v>
      </c>
      <c r="S258" s="46" t="s">
        <v>628</v>
      </c>
      <c r="T258" s="55">
        <f>R39967051</f>
        <v>0</v>
      </c>
      <c r="U258" s="55">
        <f>R39967052</f>
        <v>0</v>
      </c>
      <c r="V258" s="57" t="str">
        <f>R39967053</f>
        <v>x</v>
      </c>
      <c r="W258" s="56">
        <f>R39967054</f>
        <v>0</v>
      </c>
    </row>
    <row r="259" spans="1:23" ht="12.75">
      <c r="A259" s="51">
        <f>IdentICO</f>
        <v>0</v>
      </c>
      <c r="B259" s="50">
        <f>IdentNazov</f>
        <v>0</v>
      </c>
      <c r="C259" s="50">
        <f>IdentUlica</f>
        <v>0</v>
      </c>
      <c r="D259" s="50">
        <f>IdentObec</f>
        <v>0</v>
      </c>
      <c r="E259" s="52">
        <f>IdentPSC</f>
        <v>0</v>
      </c>
      <c r="F259" s="50">
        <f>IdentKontakt</f>
        <v>0</v>
      </c>
      <c r="G259" s="50">
        <f>IdentTelefon</f>
        <v>0</v>
      </c>
      <c r="H259" s="50">
        <f>IdentOkresKod</f>
        <v>0</v>
      </c>
      <c r="I259" s="53">
        <f>IdentRegCislo</f>
        <v>0</v>
      </c>
      <c r="J259" s="54" t="str">
        <f>LEFT(IdentKOD1,2)</f>
        <v>55</v>
      </c>
      <c r="K259" s="50">
        <f>IdentKOD3</f>
        <v>0</v>
      </c>
      <c r="L259" s="50">
        <f>IdentKOD5</f>
        <v>0</v>
      </c>
      <c r="M259" s="50">
        <f>IdentKOD6</f>
        <v>0</v>
      </c>
      <c r="N259" s="50">
        <f>IdentKOD7</f>
        <v>0</v>
      </c>
      <c r="O259" s="50">
        <f>LEFT(IdentKOD8,1)</f>
      </c>
      <c r="P259" s="50">
        <f>IdentKOD9</f>
        <v>0</v>
      </c>
      <c r="Q259" s="50">
        <f>IdentKOD10</f>
        <v>0</v>
      </c>
      <c r="R259" s="50">
        <v>399</v>
      </c>
      <c r="S259" s="46" t="s">
        <v>630</v>
      </c>
      <c r="T259" s="55">
        <f>R39967101</f>
        <v>0</v>
      </c>
      <c r="U259" s="55">
        <f>R39967102</f>
        <v>0</v>
      </c>
      <c r="V259" s="57" t="str">
        <f>R39967103</f>
        <v>x</v>
      </c>
      <c r="W259" s="56">
        <f>R39967104</f>
        <v>0</v>
      </c>
    </row>
    <row r="260" spans="1:23" ht="12.75">
      <c r="A260" s="51">
        <f>IdentICO</f>
        <v>0</v>
      </c>
      <c r="B260" s="50">
        <f>IdentNazov</f>
        <v>0</v>
      </c>
      <c r="C260" s="50">
        <f>IdentUlica</f>
        <v>0</v>
      </c>
      <c r="D260" s="50">
        <f>IdentObec</f>
        <v>0</v>
      </c>
      <c r="E260" s="52">
        <f>IdentPSC</f>
        <v>0</v>
      </c>
      <c r="F260" s="50">
        <f>IdentKontakt</f>
        <v>0</v>
      </c>
      <c r="G260" s="50">
        <f>IdentTelefon</f>
        <v>0</v>
      </c>
      <c r="H260" s="50">
        <f>IdentOkresKod</f>
        <v>0</v>
      </c>
      <c r="I260" s="53">
        <f>IdentRegCislo</f>
        <v>0</v>
      </c>
      <c r="J260" s="54" t="str">
        <f>LEFT(IdentKOD1,2)</f>
        <v>55</v>
      </c>
      <c r="K260" s="50">
        <f>IdentKOD3</f>
        <v>0</v>
      </c>
      <c r="L260" s="50">
        <f>IdentKOD5</f>
        <v>0</v>
      </c>
      <c r="M260" s="50">
        <f>IdentKOD6</f>
        <v>0</v>
      </c>
      <c r="N260" s="50">
        <f>IdentKOD7</f>
        <v>0</v>
      </c>
      <c r="O260" s="50">
        <f>LEFT(IdentKOD8,1)</f>
      </c>
      <c r="P260" s="50">
        <f>IdentKOD9</f>
        <v>0</v>
      </c>
      <c r="Q260" s="50">
        <f>IdentKOD10</f>
        <v>0</v>
      </c>
      <c r="R260" s="50">
        <v>399</v>
      </c>
      <c r="S260" s="46" t="s">
        <v>631</v>
      </c>
      <c r="T260" s="57">
        <f>R39967991</f>
        <v>0</v>
      </c>
      <c r="U260" s="57">
        <f>R39967992</f>
        <v>0</v>
      </c>
      <c r="V260" s="57">
        <f>R39967993</f>
        <v>0</v>
      </c>
      <c r="W260" s="56">
        <f>R39967994</f>
        <v>0</v>
      </c>
    </row>
    <row r="261" spans="1:23" ht="12.75">
      <c r="A261" s="51">
        <f>IdentICO</f>
        <v>0</v>
      </c>
      <c r="B261" s="50">
        <f>IdentNazov</f>
        <v>0</v>
      </c>
      <c r="C261" s="50">
        <f>IdentUlica</f>
        <v>0</v>
      </c>
      <c r="D261" s="50">
        <f>IdentObec</f>
        <v>0</v>
      </c>
      <c r="E261" s="52">
        <f>IdentPSC</f>
        <v>0</v>
      </c>
      <c r="F261" s="50">
        <f>IdentKontakt</f>
        <v>0</v>
      </c>
      <c r="G261" s="50">
        <f>IdentTelefon</f>
        <v>0</v>
      </c>
      <c r="H261" s="50">
        <f>IdentOkresKod</f>
        <v>0</v>
      </c>
      <c r="I261" s="53">
        <f>IdentRegCislo</f>
        <v>0</v>
      </c>
      <c r="J261" s="54" t="str">
        <f>LEFT(IdentKOD1,2)</f>
        <v>55</v>
      </c>
      <c r="K261" s="50">
        <f>IdentKOD3</f>
        <v>0</v>
      </c>
      <c r="L261" s="50">
        <f>IdentKOD5</f>
        <v>0</v>
      </c>
      <c r="M261" s="50">
        <f>IdentKOD6</f>
        <v>0</v>
      </c>
      <c r="N261" s="50">
        <f>IdentKOD7</f>
        <v>0</v>
      </c>
      <c r="O261" s="50">
        <f>LEFT(IdentKOD8,1)</f>
      </c>
      <c r="P261" s="50">
        <f>IdentKOD9</f>
        <v>0</v>
      </c>
      <c r="Q261" s="50">
        <f>IdentKOD10</f>
        <v>0</v>
      </c>
      <c r="R261" s="50">
        <v>399</v>
      </c>
      <c r="S261" s="46" t="s">
        <v>633</v>
      </c>
      <c r="T261" s="55">
        <f>R39968001</f>
        <v>0</v>
      </c>
      <c r="U261" s="55">
        <f>R39968002</f>
        <v>0</v>
      </c>
      <c r="V261" s="55">
        <f>R39968003</f>
        <v>0</v>
      </c>
      <c r="W261" s="56">
        <f>R39968004</f>
        <v>0</v>
      </c>
    </row>
    <row r="262" spans="1:23" ht="12.75">
      <c r="A262" s="51">
        <f>IdentICO</f>
        <v>0</v>
      </c>
      <c r="B262" s="50">
        <f>IdentNazov</f>
        <v>0</v>
      </c>
      <c r="C262" s="50">
        <f>IdentUlica</f>
        <v>0</v>
      </c>
      <c r="D262" s="50">
        <f>IdentObec</f>
        <v>0</v>
      </c>
      <c r="E262" s="52">
        <f>IdentPSC</f>
        <v>0</v>
      </c>
      <c r="F262" s="50">
        <f>IdentKontakt</f>
        <v>0</v>
      </c>
      <c r="G262" s="50">
        <f>IdentTelefon</f>
        <v>0</v>
      </c>
      <c r="H262" s="50">
        <f>IdentOkresKod</f>
        <v>0</v>
      </c>
      <c r="I262" s="53">
        <f>IdentRegCislo</f>
        <v>0</v>
      </c>
      <c r="J262" s="54" t="str">
        <f>LEFT(IdentKOD1,2)</f>
        <v>55</v>
      </c>
      <c r="K262" s="50">
        <f>IdentKOD3</f>
        <v>0</v>
      </c>
      <c r="L262" s="50">
        <f>IdentKOD5</f>
        <v>0</v>
      </c>
      <c r="M262" s="50">
        <f>IdentKOD6</f>
        <v>0</v>
      </c>
      <c r="N262" s="50">
        <f>IdentKOD7</f>
        <v>0</v>
      </c>
      <c r="O262" s="50">
        <f>LEFT(IdentKOD8,1)</f>
      </c>
      <c r="P262" s="50">
        <f>IdentKOD9</f>
        <v>0</v>
      </c>
      <c r="Q262" s="50">
        <f>IdentKOD10</f>
        <v>0</v>
      </c>
      <c r="R262" s="50">
        <v>399</v>
      </c>
      <c r="S262" s="46" t="s">
        <v>635</v>
      </c>
      <c r="T262" s="55">
        <f>R39968021</f>
        <v>0</v>
      </c>
      <c r="U262" s="55">
        <f>R39968022</f>
        <v>0</v>
      </c>
      <c r="V262" s="55">
        <f>R39968023</f>
        <v>0</v>
      </c>
      <c r="W262" s="56">
        <f>R39968024</f>
        <v>0</v>
      </c>
    </row>
    <row r="263" spans="1:23" ht="12.75">
      <c r="A263" s="51">
        <f>IdentICO</f>
        <v>0</v>
      </c>
      <c r="B263" s="50">
        <f>IdentNazov</f>
        <v>0</v>
      </c>
      <c r="C263" s="50">
        <f>IdentUlica</f>
        <v>0</v>
      </c>
      <c r="D263" s="50">
        <f>IdentObec</f>
        <v>0</v>
      </c>
      <c r="E263" s="52">
        <f>IdentPSC</f>
        <v>0</v>
      </c>
      <c r="F263" s="50">
        <f>IdentKontakt</f>
        <v>0</v>
      </c>
      <c r="G263" s="50">
        <f>IdentTelefon</f>
        <v>0</v>
      </c>
      <c r="H263" s="50">
        <f>IdentOkresKod</f>
        <v>0</v>
      </c>
      <c r="I263" s="53">
        <f>IdentRegCislo</f>
        <v>0</v>
      </c>
      <c r="J263" s="54" t="str">
        <f>LEFT(IdentKOD1,2)</f>
        <v>55</v>
      </c>
      <c r="K263" s="50">
        <f>IdentKOD3</f>
        <v>0</v>
      </c>
      <c r="L263" s="50">
        <f>IdentKOD5</f>
        <v>0</v>
      </c>
      <c r="M263" s="50">
        <f>IdentKOD6</f>
        <v>0</v>
      </c>
      <c r="N263" s="50">
        <f>IdentKOD7</f>
        <v>0</v>
      </c>
      <c r="O263" s="50">
        <f>LEFT(IdentKOD8,1)</f>
      </c>
      <c r="P263" s="50">
        <f>IdentKOD9</f>
        <v>0</v>
      </c>
      <c r="Q263" s="50">
        <f>IdentKOD10</f>
        <v>0</v>
      </c>
      <c r="R263" s="50">
        <v>399</v>
      </c>
      <c r="S263" s="46" t="s">
        <v>637</v>
      </c>
      <c r="T263" s="55">
        <f>R39968041</f>
        <v>0</v>
      </c>
      <c r="U263" s="55">
        <f>R39968042</f>
        <v>0</v>
      </c>
      <c r="V263" s="55">
        <f>R39968043</f>
        <v>0</v>
      </c>
      <c r="W263" s="56">
        <f>R39968044</f>
        <v>0</v>
      </c>
    </row>
    <row r="264" spans="1:23" ht="12.75">
      <c r="A264" s="51">
        <f>IdentICO</f>
        <v>0</v>
      </c>
      <c r="B264" s="50">
        <f>IdentNazov</f>
        <v>0</v>
      </c>
      <c r="C264" s="50">
        <f>IdentUlica</f>
        <v>0</v>
      </c>
      <c r="D264" s="50">
        <f>IdentObec</f>
        <v>0</v>
      </c>
      <c r="E264" s="52">
        <f>IdentPSC</f>
        <v>0</v>
      </c>
      <c r="F264" s="50">
        <f>IdentKontakt</f>
        <v>0</v>
      </c>
      <c r="G264" s="50">
        <f>IdentTelefon</f>
        <v>0</v>
      </c>
      <c r="H264" s="50">
        <f>IdentOkresKod</f>
        <v>0</v>
      </c>
      <c r="I264" s="53">
        <f>IdentRegCislo</f>
        <v>0</v>
      </c>
      <c r="J264" s="54" t="str">
        <f>LEFT(IdentKOD1,2)</f>
        <v>55</v>
      </c>
      <c r="K264" s="50">
        <f>IdentKOD3</f>
        <v>0</v>
      </c>
      <c r="L264" s="50">
        <f>IdentKOD5</f>
        <v>0</v>
      </c>
      <c r="M264" s="50">
        <f>IdentKOD6</f>
        <v>0</v>
      </c>
      <c r="N264" s="50">
        <f>IdentKOD7</f>
        <v>0</v>
      </c>
      <c r="O264" s="50">
        <f>LEFT(IdentKOD8,1)</f>
      </c>
      <c r="P264" s="50">
        <f>IdentKOD9</f>
        <v>0</v>
      </c>
      <c r="Q264" s="50">
        <f>IdentKOD10</f>
        <v>0</v>
      </c>
      <c r="R264" s="50">
        <v>399</v>
      </c>
      <c r="S264" s="46" t="s">
        <v>639</v>
      </c>
      <c r="T264" s="55">
        <f>R39968061</f>
        <v>0</v>
      </c>
      <c r="U264" s="55">
        <f>R39968062</f>
        <v>0</v>
      </c>
      <c r="V264" s="55">
        <f>R39968063</f>
        <v>0</v>
      </c>
      <c r="W264" s="56">
        <f>R39968064</f>
        <v>0</v>
      </c>
    </row>
    <row r="265" spans="1:23" ht="12.75">
      <c r="A265" s="51">
        <f>IdentICO</f>
        <v>0</v>
      </c>
      <c r="B265" s="50">
        <f>IdentNazov</f>
        <v>0</v>
      </c>
      <c r="C265" s="50">
        <f>IdentUlica</f>
        <v>0</v>
      </c>
      <c r="D265" s="50">
        <f>IdentObec</f>
        <v>0</v>
      </c>
      <c r="E265" s="52">
        <f>IdentPSC</f>
        <v>0</v>
      </c>
      <c r="F265" s="50">
        <f>IdentKontakt</f>
        <v>0</v>
      </c>
      <c r="G265" s="50">
        <f>IdentTelefon</f>
        <v>0</v>
      </c>
      <c r="H265" s="50">
        <f>IdentOkresKod</f>
        <v>0</v>
      </c>
      <c r="I265" s="53">
        <f>IdentRegCislo</f>
        <v>0</v>
      </c>
      <c r="J265" s="54" t="str">
        <f>LEFT(IdentKOD1,2)</f>
        <v>55</v>
      </c>
      <c r="K265" s="50">
        <f>IdentKOD3</f>
        <v>0</v>
      </c>
      <c r="L265" s="50">
        <f>IdentKOD5</f>
        <v>0</v>
      </c>
      <c r="M265" s="50">
        <f>IdentKOD6</f>
        <v>0</v>
      </c>
      <c r="N265" s="50">
        <f>IdentKOD7</f>
        <v>0</v>
      </c>
      <c r="O265" s="50">
        <f>LEFT(IdentKOD8,1)</f>
      </c>
      <c r="P265" s="50">
        <f>IdentKOD9</f>
        <v>0</v>
      </c>
      <c r="Q265" s="50">
        <f>IdentKOD10</f>
        <v>0</v>
      </c>
      <c r="R265" s="50">
        <v>399</v>
      </c>
      <c r="S265" s="46" t="s">
        <v>641</v>
      </c>
      <c r="T265" s="55">
        <f>R39968081</f>
        <v>0</v>
      </c>
      <c r="U265" s="55">
        <f>R39968082</f>
        <v>0</v>
      </c>
      <c r="V265" s="55">
        <f>R39968083</f>
        <v>0</v>
      </c>
      <c r="W265" s="56">
        <f>R39968084</f>
        <v>0</v>
      </c>
    </row>
    <row r="266" spans="1:23" ht="12.75">
      <c r="A266" s="51">
        <f>IdentICO</f>
        <v>0</v>
      </c>
      <c r="B266" s="50">
        <f>IdentNazov</f>
        <v>0</v>
      </c>
      <c r="C266" s="50">
        <f>IdentUlica</f>
        <v>0</v>
      </c>
      <c r="D266" s="50">
        <f>IdentObec</f>
        <v>0</v>
      </c>
      <c r="E266" s="52">
        <f>IdentPSC</f>
        <v>0</v>
      </c>
      <c r="F266" s="50">
        <f>IdentKontakt</f>
        <v>0</v>
      </c>
      <c r="G266" s="50">
        <f>IdentTelefon</f>
        <v>0</v>
      </c>
      <c r="H266" s="50">
        <f>IdentOkresKod</f>
        <v>0</v>
      </c>
      <c r="I266" s="53">
        <f>IdentRegCislo</f>
        <v>0</v>
      </c>
      <c r="J266" s="54" t="str">
        <f>LEFT(IdentKOD1,2)</f>
        <v>55</v>
      </c>
      <c r="K266" s="50">
        <f>IdentKOD3</f>
        <v>0</v>
      </c>
      <c r="L266" s="50">
        <f>IdentKOD5</f>
        <v>0</v>
      </c>
      <c r="M266" s="50">
        <f>IdentKOD6</f>
        <v>0</v>
      </c>
      <c r="N266" s="50">
        <f>IdentKOD7</f>
        <v>0</v>
      </c>
      <c r="O266" s="50">
        <f>LEFT(IdentKOD8,1)</f>
      </c>
      <c r="P266" s="50">
        <f>IdentKOD9</f>
        <v>0</v>
      </c>
      <c r="Q266" s="50">
        <f>IdentKOD10</f>
        <v>0</v>
      </c>
      <c r="R266" s="50">
        <v>399</v>
      </c>
      <c r="S266" s="46" t="s">
        <v>643</v>
      </c>
      <c r="T266" s="55">
        <f>R39968101</f>
        <v>0</v>
      </c>
      <c r="U266" s="55">
        <f>R39968102</f>
        <v>0</v>
      </c>
      <c r="V266" s="55">
        <f>R39968103</f>
        <v>0</v>
      </c>
      <c r="W266" s="56">
        <f>R39968104</f>
        <v>0</v>
      </c>
    </row>
    <row r="267" spans="1:23" ht="12.75">
      <c r="A267" s="51">
        <f>IdentICO</f>
        <v>0</v>
      </c>
      <c r="B267" s="50">
        <f>IdentNazov</f>
        <v>0</v>
      </c>
      <c r="C267" s="50">
        <f>IdentUlica</f>
        <v>0</v>
      </c>
      <c r="D267" s="50">
        <f>IdentObec</f>
        <v>0</v>
      </c>
      <c r="E267" s="52">
        <f>IdentPSC</f>
        <v>0</v>
      </c>
      <c r="F267" s="50">
        <f>IdentKontakt</f>
        <v>0</v>
      </c>
      <c r="G267" s="50">
        <f>IdentTelefon</f>
        <v>0</v>
      </c>
      <c r="H267" s="50">
        <f>IdentOkresKod</f>
        <v>0</v>
      </c>
      <c r="I267" s="53">
        <f>IdentRegCislo</f>
        <v>0</v>
      </c>
      <c r="J267" s="54" t="str">
        <f>LEFT(IdentKOD1,2)</f>
        <v>55</v>
      </c>
      <c r="K267" s="50">
        <f>IdentKOD3</f>
        <v>0</v>
      </c>
      <c r="L267" s="50">
        <f>IdentKOD5</f>
        <v>0</v>
      </c>
      <c r="M267" s="50">
        <f>IdentKOD6</f>
        <v>0</v>
      </c>
      <c r="N267" s="50">
        <f>IdentKOD7</f>
        <v>0</v>
      </c>
      <c r="O267" s="50">
        <f>LEFT(IdentKOD8,1)</f>
      </c>
      <c r="P267" s="50">
        <f>IdentKOD9</f>
        <v>0</v>
      </c>
      <c r="Q267" s="50">
        <f>IdentKOD10</f>
        <v>0</v>
      </c>
      <c r="R267" s="50">
        <v>399</v>
      </c>
      <c r="S267" s="46" t="s">
        <v>645</v>
      </c>
      <c r="T267" s="55">
        <f>R39968121</f>
        <v>0</v>
      </c>
      <c r="U267" s="55">
        <f>R39968122</f>
        <v>0</v>
      </c>
      <c r="V267" s="55">
        <f>R39968123</f>
        <v>0</v>
      </c>
      <c r="W267" s="56">
        <f>R39968124</f>
        <v>0</v>
      </c>
    </row>
    <row r="268" spans="1:23" ht="12.75">
      <c r="A268" s="51">
        <f>IdentICO</f>
        <v>0</v>
      </c>
      <c r="B268" s="50">
        <f>IdentNazov</f>
        <v>0</v>
      </c>
      <c r="C268" s="50">
        <f>IdentUlica</f>
        <v>0</v>
      </c>
      <c r="D268" s="50">
        <f>IdentObec</f>
        <v>0</v>
      </c>
      <c r="E268" s="52">
        <f>IdentPSC</f>
        <v>0</v>
      </c>
      <c r="F268" s="50">
        <f>IdentKontakt</f>
        <v>0</v>
      </c>
      <c r="G268" s="50">
        <f>IdentTelefon</f>
        <v>0</v>
      </c>
      <c r="H268" s="50">
        <f>IdentOkresKod</f>
        <v>0</v>
      </c>
      <c r="I268" s="53">
        <f>IdentRegCislo</f>
        <v>0</v>
      </c>
      <c r="J268" s="54" t="str">
        <f>LEFT(IdentKOD1,2)</f>
        <v>55</v>
      </c>
      <c r="K268" s="50">
        <f>IdentKOD3</f>
        <v>0</v>
      </c>
      <c r="L268" s="50">
        <f>IdentKOD5</f>
        <v>0</v>
      </c>
      <c r="M268" s="50">
        <f>IdentKOD6</f>
        <v>0</v>
      </c>
      <c r="N268" s="50">
        <f>IdentKOD7</f>
        <v>0</v>
      </c>
      <c r="O268" s="50">
        <f>LEFT(IdentKOD8,1)</f>
      </c>
      <c r="P268" s="50">
        <f>IdentKOD9</f>
        <v>0</v>
      </c>
      <c r="Q268" s="50">
        <f>IdentKOD10</f>
        <v>0</v>
      </c>
      <c r="R268" s="50">
        <v>399</v>
      </c>
      <c r="S268" s="46" t="s">
        <v>647</v>
      </c>
      <c r="T268" s="55">
        <f>R39968141</f>
        <v>0</v>
      </c>
      <c r="U268" s="55">
        <f>R39968142</f>
        <v>0</v>
      </c>
      <c r="V268" s="55">
        <f>R39968143</f>
        <v>0</v>
      </c>
      <c r="W268" s="56">
        <f>R39968144</f>
        <v>0</v>
      </c>
    </row>
    <row r="269" spans="1:23" ht="12.75">
      <c r="A269" s="51">
        <f>IdentICO</f>
        <v>0</v>
      </c>
      <c r="B269" s="50">
        <f>IdentNazov</f>
        <v>0</v>
      </c>
      <c r="C269" s="50">
        <f>IdentUlica</f>
        <v>0</v>
      </c>
      <c r="D269" s="50">
        <f>IdentObec</f>
        <v>0</v>
      </c>
      <c r="E269" s="52">
        <f>IdentPSC</f>
        <v>0</v>
      </c>
      <c r="F269" s="50">
        <f>IdentKontakt</f>
        <v>0</v>
      </c>
      <c r="G269" s="50">
        <f>IdentTelefon</f>
        <v>0</v>
      </c>
      <c r="H269" s="50">
        <f>IdentOkresKod</f>
        <v>0</v>
      </c>
      <c r="I269" s="53">
        <f>IdentRegCislo</f>
        <v>0</v>
      </c>
      <c r="J269" s="54" t="str">
        <f>LEFT(IdentKOD1,2)</f>
        <v>55</v>
      </c>
      <c r="K269" s="50">
        <f>IdentKOD3</f>
        <v>0</v>
      </c>
      <c r="L269" s="50">
        <f>IdentKOD5</f>
        <v>0</v>
      </c>
      <c r="M269" s="50">
        <f>IdentKOD6</f>
        <v>0</v>
      </c>
      <c r="N269" s="50">
        <f>IdentKOD7</f>
        <v>0</v>
      </c>
      <c r="O269" s="50">
        <f>LEFT(IdentKOD8,1)</f>
      </c>
      <c r="P269" s="50">
        <f>IdentKOD9</f>
        <v>0</v>
      </c>
      <c r="Q269" s="50">
        <f>IdentKOD10</f>
        <v>0</v>
      </c>
      <c r="R269" s="50">
        <v>399</v>
      </c>
      <c r="S269" s="46" t="s">
        <v>649</v>
      </c>
      <c r="T269" s="55">
        <f>R39968151</f>
        <v>0</v>
      </c>
      <c r="U269" s="55">
        <f>R39968152</f>
        <v>0</v>
      </c>
      <c r="V269" s="55">
        <f>R39968153</f>
        <v>0</v>
      </c>
      <c r="W269" s="56">
        <f>R39968154</f>
        <v>0</v>
      </c>
    </row>
    <row r="270" spans="1:23" ht="12.75">
      <c r="A270" s="51">
        <f>IdentICO</f>
        <v>0</v>
      </c>
      <c r="B270" s="50">
        <f>IdentNazov</f>
        <v>0</v>
      </c>
      <c r="C270" s="50">
        <f>IdentUlica</f>
        <v>0</v>
      </c>
      <c r="D270" s="50">
        <f>IdentObec</f>
        <v>0</v>
      </c>
      <c r="E270" s="52">
        <f>IdentPSC</f>
        <v>0</v>
      </c>
      <c r="F270" s="50">
        <f>IdentKontakt</f>
        <v>0</v>
      </c>
      <c r="G270" s="50">
        <f>IdentTelefon</f>
        <v>0</v>
      </c>
      <c r="H270" s="50">
        <f>IdentOkresKod</f>
        <v>0</v>
      </c>
      <c r="I270" s="53">
        <f>IdentRegCislo</f>
        <v>0</v>
      </c>
      <c r="J270" s="54" t="str">
        <f>LEFT(IdentKOD1,2)</f>
        <v>55</v>
      </c>
      <c r="K270" s="50">
        <f>IdentKOD3</f>
        <v>0</v>
      </c>
      <c r="L270" s="50">
        <f>IdentKOD5</f>
        <v>0</v>
      </c>
      <c r="M270" s="50">
        <f>IdentKOD6</f>
        <v>0</v>
      </c>
      <c r="N270" s="50">
        <f>IdentKOD7</f>
        <v>0</v>
      </c>
      <c r="O270" s="50">
        <f>LEFT(IdentKOD8,1)</f>
      </c>
      <c r="P270" s="50">
        <f>IdentKOD9</f>
        <v>0</v>
      </c>
      <c r="Q270" s="50">
        <f>IdentKOD10</f>
        <v>0</v>
      </c>
      <c r="R270" s="50">
        <v>399</v>
      </c>
      <c r="S270" s="46" t="s">
        <v>651</v>
      </c>
      <c r="T270" s="55">
        <f>R39968161</f>
        <v>0</v>
      </c>
      <c r="U270" s="55">
        <f>R39968162</f>
        <v>0</v>
      </c>
      <c r="V270" s="55">
        <f>R39968163</f>
        <v>0</v>
      </c>
      <c r="W270" s="56">
        <f>R39968164</f>
        <v>0</v>
      </c>
    </row>
    <row r="271" spans="1:23" ht="12.75">
      <c r="A271" s="51">
        <f>IdentICO</f>
        <v>0</v>
      </c>
      <c r="B271" s="50">
        <f>IdentNazov</f>
        <v>0</v>
      </c>
      <c r="C271" s="50">
        <f>IdentUlica</f>
        <v>0</v>
      </c>
      <c r="D271" s="50">
        <f>IdentObec</f>
        <v>0</v>
      </c>
      <c r="E271" s="52">
        <f>IdentPSC</f>
        <v>0</v>
      </c>
      <c r="F271" s="50">
        <f>IdentKontakt</f>
        <v>0</v>
      </c>
      <c r="G271" s="50">
        <f>IdentTelefon</f>
        <v>0</v>
      </c>
      <c r="H271" s="50">
        <f>IdentOkresKod</f>
        <v>0</v>
      </c>
      <c r="I271" s="53">
        <f>IdentRegCislo</f>
        <v>0</v>
      </c>
      <c r="J271" s="54" t="str">
        <f>LEFT(IdentKOD1,2)</f>
        <v>55</v>
      </c>
      <c r="K271" s="50">
        <f>IdentKOD3</f>
        <v>0</v>
      </c>
      <c r="L271" s="50">
        <f>IdentKOD5</f>
        <v>0</v>
      </c>
      <c r="M271" s="50">
        <f>IdentKOD6</f>
        <v>0</v>
      </c>
      <c r="N271" s="50">
        <f>IdentKOD7</f>
        <v>0</v>
      </c>
      <c r="O271" s="50">
        <f>LEFT(IdentKOD8,1)</f>
      </c>
      <c r="P271" s="50">
        <f>IdentKOD9</f>
        <v>0</v>
      </c>
      <c r="Q271" s="50">
        <f>IdentKOD10</f>
        <v>0</v>
      </c>
      <c r="R271" s="50">
        <v>399</v>
      </c>
      <c r="S271" s="46" t="s">
        <v>653</v>
      </c>
      <c r="T271" s="55">
        <f>R39968181</f>
        <v>0</v>
      </c>
      <c r="U271" s="55">
        <f>R39968182</f>
        <v>0</v>
      </c>
      <c r="V271" s="55">
        <f>R39968183</f>
        <v>0</v>
      </c>
      <c r="W271" s="56">
        <f>R39968184</f>
        <v>0</v>
      </c>
    </row>
    <row r="272" spans="1:23" ht="12.75">
      <c r="A272" s="51">
        <f>IdentICO</f>
        <v>0</v>
      </c>
      <c r="B272" s="50">
        <f>IdentNazov</f>
        <v>0</v>
      </c>
      <c r="C272" s="50">
        <f>IdentUlica</f>
        <v>0</v>
      </c>
      <c r="D272" s="50">
        <f>IdentObec</f>
        <v>0</v>
      </c>
      <c r="E272" s="52">
        <f>IdentPSC</f>
        <v>0</v>
      </c>
      <c r="F272" s="50">
        <f>IdentKontakt</f>
        <v>0</v>
      </c>
      <c r="G272" s="50">
        <f>IdentTelefon</f>
        <v>0</v>
      </c>
      <c r="H272" s="50">
        <f>IdentOkresKod</f>
        <v>0</v>
      </c>
      <c r="I272" s="53">
        <f>IdentRegCislo</f>
        <v>0</v>
      </c>
      <c r="J272" s="54" t="str">
        <f>LEFT(IdentKOD1,2)</f>
        <v>55</v>
      </c>
      <c r="K272" s="50">
        <f>IdentKOD3</f>
        <v>0</v>
      </c>
      <c r="L272" s="50">
        <f>IdentKOD5</f>
        <v>0</v>
      </c>
      <c r="M272" s="50">
        <f>IdentKOD6</f>
        <v>0</v>
      </c>
      <c r="N272" s="50">
        <f>IdentKOD7</f>
        <v>0</v>
      </c>
      <c r="O272" s="50">
        <f>LEFT(IdentKOD8,1)</f>
      </c>
      <c r="P272" s="50">
        <f>IdentKOD9</f>
        <v>0</v>
      </c>
      <c r="Q272" s="50">
        <f>IdentKOD10</f>
        <v>0</v>
      </c>
      <c r="R272" s="50">
        <v>399</v>
      </c>
      <c r="S272" s="46" t="s">
        <v>655</v>
      </c>
      <c r="T272" s="55">
        <f>R39968201</f>
        <v>0</v>
      </c>
      <c r="U272" s="55">
        <f>R39968202</f>
        <v>0</v>
      </c>
      <c r="V272" s="55">
        <f>R39968203</f>
        <v>0</v>
      </c>
      <c r="W272" s="56">
        <f>R39968204</f>
        <v>0</v>
      </c>
    </row>
    <row r="273" spans="1:23" ht="12.75">
      <c r="A273" s="51">
        <f>IdentICO</f>
        <v>0</v>
      </c>
      <c r="B273" s="50">
        <f>IdentNazov</f>
        <v>0</v>
      </c>
      <c r="C273" s="50">
        <f>IdentUlica</f>
        <v>0</v>
      </c>
      <c r="D273" s="50">
        <f>IdentObec</f>
        <v>0</v>
      </c>
      <c r="E273" s="52">
        <f>IdentPSC</f>
        <v>0</v>
      </c>
      <c r="F273" s="50">
        <f>IdentKontakt</f>
        <v>0</v>
      </c>
      <c r="G273" s="50">
        <f>IdentTelefon</f>
        <v>0</v>
      </c>
      <c r="H273" s="50">
        <f>IdentOkresKod</f>
        <v>0</v>
      </c>
      <c r="I273" s="53">
        <f>IdentRegCislo</f>
        <v>0</v>
      </c>
      <c r="J273" s="54" t="str">
        <f>LEFT(IdentKOD1,2)</f>
        <v>55</v>
      </c>
      <c r="K273" s="50">
        <f>IdentKOD3</f>
        <v>0</v>
      </c>
      <c r="L273" s="50">
        <f>IdentKOD5</f>
        <v>0</v>
      </c>
      <c r="M273" s="50">
        <f>IdentKOD6</f>
        <v>0</v>
      </c>
      <c r="N273" s="50">
        <f>IdentKOD7</f>
        <v>0</v>
      </c>
      <c r="O273" s="50">
        <f>LEFT(IdentKOD8,1)</f>
      </c>
      <c r="P273" s="50">
        <f>IdentKOD9</f>
        <v>0</v>
      </c>
      <c r="Q273" s="50">
        <f>IdentKOD10</f>
        <v>0</v>
      </c>
      <c r="R273" s="50">
        <v>399</v>
      </c>
      <c r="S273" s="46" t="s">
        <v>657</v>
      </c>
      <c r="T273" s="55">
        <f>R39968221</f>
        <v>0</v>
      </c>
      <c r="U273" s="55">
        <f>R39968222</f>
        <v>0</v>
      </c>
      <c r="V273" s="55">
        <f>R39968223</f>
        <v>0</v>
      </c>
      <c r="W273" s="56">
        <f>R39968224</f>
        <v>0</v>
      </c>
    </row>
    <row r="274" spans="1:23" ht="12.75">
      <c r="A274" s="51">
        <f>IdentICO</f>
        <v>0</v>
      </c>
      <c r="B274" s="50">
        <f>IdentNazov</f>
        <v>0</v>
      </c>
      <c r="C274" s="50">
        <f>IdentUlica</f>
        <v>0</v>
      </c>
      <c r="D274" s="50">
        <f>IdentObec</f>
        <v>0</v>
      </c>
      <c r="E274" s="52">
        <f>IdentPSC</f>
        <v>0</v>
      </c>
      <c r="F274" s="50">
        <f>IdentKontakt</f>
        <v>0</v>
      </c>
      <c r="G274" s="50">
        <f>IdentTelefon</f>
        <v>0</v>
      </c>
      <c r="H274" s="50">
        <f>IdentOkresKod</f>
        <v>0</v>
      </c>
      <c r="I274" s="53">
        <f>IdentRegCislo</f>
        <v>0</v>
      </c>
      <c r="J274" s="54" t="str">
        <f>LEFT(IdentKOD1,2)</f>
        <v>55</v>
      </c>
      <c r="K274" s="50">
        <f>IdentKOD3</f>
        <v>0</v>
      </c>
      <c r="L274" s="50">
        <f>IdentKOD5</f>
        <v>0</v>
      </c>
      <c r="M274" s="50">
        <f>IdentKOD6</f>
        <v>0</v>
      </c>
      <c r="N274" s="50">
        <f>IdentKOD7</f>
        <v>0</v>
      </c>
      <c r="O274" s="50">
        <f>LEFT(IdentKOD8,1)</f>
      </c>
      <c r="P274" s="50">
        <f>IdentKOD9</f>
        <v>0</v>
      </c>
      <c r="Q274" s="50">
        <f>IdentKOD10</f>
        <v>0</v>
      </c>
      <c r="R274" s="50">
        <v>399</v>
      </c>
      <c r="S274" s="46" t="s">
        <v>659</v>
      </c>
      <c r="T274" s="55">
        <f>R39968241</f>
        <v>0</v>
      </c>
      <c r="U274" s="55">
        <f>R39968242</f>
        <v>0</v>
      </c>
      <c r="V274" s="55">
        <f>R39968243</f>
        <v>0</v>
      </c>
      <c r="W274" s="56">
        <f>R39968244</f>
        <v>0</v>
      </c>
    </row>
    <row r="275" spans="1:23" ht="12.75">
      <c r="A275" s="51">
        <f>IdentICO</f>
        <v>0</v>
      </c>
      <c r="B275" s="50">
        <f>IdentNazov</f>
        <v>0</v>
      </c>
      <c r="C275" s="50">
        <f>IdentUlica</f>
        <v>0</v>
      </c>
      <c r="D275" s="50">
        <f>IdentObec</f>
        <v>0</v>
      </c>
      <c r="E275" s="52">
        <f>IdentPSC</f>
        <v>0</v>
      </c>
      <c r="F275" s="50">
        <f>IdentKontakt</f>
        <v>0</v>
      </c>
      <c r="G275" s="50">
        <f>IdentTelefon</f>
        <v>0</v>
      </c>
      <c r="H275" s="50">
        <f>IdentOkresKod</f>
        <v>0</v>
      </c>
      <c r="I275" s="53">
        <f>IdentRegCislo</f>
        <v>0</v>
      </c>
      <c r="J275" s="54" t="str">
        <f>LEFT(IdentKOD1,2)</f>
        <v>55</v>
      </c>
      <c r="K275" s="50">
        <f>IdentKOD3</f>
        <v>0</v>
      </c>
      <c r="L275" s="50">
        <f>IdentKOD5</f>
        <v>0</v>
      </c>
      <c r="M275" s="50">
        <f>IdentKOD6</f>
        <v>0</v>
      </c>
      <c r="N275" s="50">
        <f>IdentKOD7</f>
        <v>0</v>
      </c>
      <c r="O275" s="50">
        <f>LEFT(IdentKOD8,1)</f>
      </c>
      <c r="P275" s="50">
        <f>IdentKOD9</f>
        <v>0</v>
      </c>
      <c r="Q275" s="50">
        <f>IdentKOD10</f>
        <v>0</v>
      </c>
      <c r="R275" s="50">
        <v>399</v>
      </c>
      <c r="S275" s="46" t="s">
        <v>661</v>
      </c>
      <c r="T275" s="55">
        <f>R39968261</f>
        <v>0</v>
      </c>
      <c r="U275" s="55">
        <f>R39968262</f>
        <v>0</v>
      </c>
      <c r="V275" s="55">
        <f>R39968263</f>
        <v>0</v>
      </c>
      <c r="W275" s="56">
        <f>R39968264</f>
        <v>0</v>
      </c>
    </row>
    <row r="276" spans="1:23" ht="12.75">
      <c r="A276" s="51">
        <f>IdentICO</f>
        <v>0</v>
      </c>
      <c r="B276" s="50">
        <f>IdentNazov</f>
        <v>0</v>
      </c>
      <c r="C276" s="50">
        <f>IdentUlica</f>
        <v>0</v>
      </c>
      <c r="D276" s="50">
        <f>IdentObec</f>
        <v>0</v>
      </c>
      <c r="E276" s="52">
        <f>IdentPSC</f>
        <v>0</v>
      </c>
      <c r="F276" s="50">
        <f>IdentKontakt</f>
        <v>0</v>
      </c>
      <c r="G276" s="50">
        <f>IdentTelefon</f>
        <v>0</v>
      </c>
      <c r="H276" s="50">
        <f>IdentOkresKod</f>
        <v>0</v>
      </c>
      <c r="I276" s="53">
        <f>IdentRegCislo</f>
        <v>0</v>
      </c>
      <c r="J276" s="54" t="str">
        <f>LEFT(IdentKOD1,2)</f>
        <v>55</v>
      </c>
      <c r="K276" s="50">
        <f>IdentKOD3</f>
        <v>0</v>
      </c>
      <c r="L276" s="50">
        <f>IdentKOD5</f>
        <v>0</v>
      </c>
      <c r="M276" s="50">
        <f>IdentKOD6</f>
        <v>0</v>
      </c>
      <c r="N276" s="50">
        <f>IdentKOD7</f>
        <v>0</v>
      </c>
      <c r="O276" s="50">
        <f>LEFT(IdentKOD8,1)</f>
      </c>
      <c r="P276" s="50">
        <f>IdentKOD9</f>
        <v>0</v>
      </c>
      <c r="Q276" s="50">
        <f>IdentKOD10</f>
        <v>0</v>
      </c>
      <c r="R276" s="50">
        <v>399</v>
      </c>
      <c r="S276" s="46" t="s">
        <v>663</v>
      </c>
      <c r="T276" s="55">
        <f>R39968281</f>
        <v>0</v>
      </c>
      <c r="U276" s="55">
        <f>R39968282</f>
        <v>0</v>
      </c>
      <c r="V276" s="55">
        <f>R39968283</f>
        <v>0</v>
      </c>
      <c r="W276" s="56">
        <f>R39968284</f>
        <v>0</v>
      </c>
    </row>
    <row r="277" spans="1:23" ht="12.75">
      <c r="A277" s="51">
        <f>IdentICO</f>
        <v>0</v>
      </c>
      <c r="B277" s="50">
        <f>IdentNazov</f>
        <v>0</v>
      </c>
      <c r="C277" s="50">
        <f>IdentUlica</f>
        <v>0</v>
      </c>
      <c r="D277" s="50">
        <f>IdentObec</f>
        <v>0</v>
      </c>
      <c r="E277" s="52">
        <f>IdentPSC</f>
        <v>0</v>
      </c>
      <c r="F277" s="50">
        <f>IdentKontakt</f>
        <v>0</v>
      </c>
      <c r="G277" s="50">
        <f>IdentTelefon</f>
        <v>0</v>
      </c>
      <c r="H277" s="50">
        <f>IdentOkresKod</f>
        <v>0</v>
      </c>
      <c r="I277" s="53">
        <f>IdentRegCislo</f>
        <v>0</v>
      </c>
      <c r="J277" s="54" t="str">
        <f>LEFT(IdentKOD1,2)</f>
        <v>55</v>
      </c>
      <c r="K277" s="50">
        <f>IdentKOD3</f>
        <v>0</v>
      </c>
      <c r="L277" s="50">
        <f>IdentKOD5</f>
        <v>0</v>
      </c>
      <c r="M277" s="50">
        <f>IdentKOD6</f>
        <v>0</v>
      </c>
      <c r="N277" s="50">
        <f>IdentKOD7</f>
        <v>0</v>
      </c>
      <c r="O277" s="50">
        <f>LEFT(IdentKOD8,1)</f>
      </c>
      <c r="P277" s="50">
        <f>IdentKOD9</f>
        <v>0</v>
      </c>
      <c r="Q277" s="50">
        <f>IdentKOD10</f>
        <v>0</v>
      </c>
      <c r="R277" s="50">
        <v>399</v>
      </c>
      <c r="S277" s="46" t="s">
        <v>665</v>
      </c>
      <c r="T277" s="55">
        <f>R39968301</f>
        <v>0</v>
      </c>
      <c r="U277" s="55">
        <f>R39968302</f>
        <v>0</v>
      </c>
      <c r="V277" s="55">
        <f>R39968303</f>
        <v>0</v>
      </c>
      <c r="W277" s="56">
        <f>R39968304</f>
        <v>0</v>
      </c>
    </row>
    <row r="278" spans="1:23" ht="12.75">
      <c r="A278" s="51">
        <f>IdentICO</f>
        <v>0</v>
      </c>
      <c r="B278" s="50">
        <f>IdentNazov</f>
        <v>0</v>
      </c>
      <c r="C278" s="50">
        <f>IdentUlica</f>
        <v>0</v>
      </c>
      <c r="D278" s="50">
        <f>IdentObec</f>
        <v>0</v>
      </c>
      <c r="E278" s="52">
        <f>IdentPSC</f>
        <v>0</v>
      </c>
      <c r="F278" s="50">
        <f>IdentKontakt</f>
        <v>0</v>
      </c>
      <c r="G278" s="50">
        <f>IdentTelefon</f>
        <v>0</v>
      </c>
      <c r="H278" s="50">
        <f>IdentOkresKod</f>
        <v>0</v>
      </c>
      <c r="I278" s="53">
        <f>IdentRegCislo</f>
        <v>0</v>
      </c>
      <c r="J278" s="54" t="str">
        <f>LEFT(IdentKOD1,2)</f>
        <v>55</v>
      </c>
      <c r="K278" s="50">
        <f>IdentKOD3</f>
        <v>0</v>
      </c>
      <c r="L278" s="50">
        <f>IdentKOD5</f>
        <v>0</v>
      </c>
      <c r="M278" s="50">
        <f>IdentKOD6</f>
        <v>0</v>
      </c>
      <c r="N278" s="50">
        <f>IdentKOD7</f>
        <v>0</v>
      </c>
      <c r="O278" s="50">
        <f>LEFT(IdentKOD8,1)</f>
      </c>
      <c r="P278" s="50">
        <f>IdentKOD9</f>
        <v>0</v>
      </c>
      <c r="Q278" s="50">
        <f>IdentKOD10</f>
        <v>0</v>
      </c>
      <c r="R278" s="50">
        <v>399</v>
      </c>
      <c r="S278" s="46" t="s">
        <v>667</v>
      </c>
      <c r="T278" s="55">
        <f>R39968321</f>
        <v>0</v>
      </c>
      <c r="U278" s="55">
        <f>R39968322</f>
        <v>0</v>
      </c>
      <c r="V278" s="55">
        <f>R39968323</f>
        <v>0</v>
      </c>
      <c r="W278" s="56">
        <f>R39968324</f>
        <v>0</v>
      </c>
    </row>
    <row r="279" spans="1:23" ht="12.75">
      <c r="A279" s="51">
        <f>IdentICO</f>
        <v>0</v>
      </c>
      <c r="B279" s="50">
        <f>IdentNazov</f>
        <v>0</v>
      </c>
      <c r="C279" s="50">
        <f>IdentUlica</f>
        <v>0</v>
      </c>
      <c r="D279" s="50">
        <f>IdentObec</f>
        <v>0</v>
      </c>
      <c r="E279" s="52">
        <f>IdentPSC</f>
        <v>0</v>
      </c>
      <c r="F279" s="50">
        <f>IdentKontakt</f>
        <v>0</v>
      </c>
      <c r="G279" s="50">
        <f>IdentTelefon</f>
        <v>0</v>
      </c>
      <c r="H279" s="50">
        <f>IdentOkresKod</f>
        <v>0</v>
      </c>
      <c r="I279" s="53">
        <f>IdentRegCislo</f>
        <v>0</v>
      </c>
      <c r="J279" s="54" t="str">
        <f>LEFT(IdentKOD1,2)</f>
        <v>55</v>
      </c>
      <c r="K279" s="50">
        <f>IdentKOD3</f>
        <v>0</v>
      </c>
      <c r="L279" s="50">
        <f>IdentKOD5</f>
        <v>0</v>
      </c>
      <c r="M279" s="50">
        <f>IdentKOD6</f>
        <v>0</v>
      </c>
      <c r="N279" s="50">
        <f>IdentKOD7</f>
        <v>0</v>
      </c>
      <c r="O279" s="50">
        <f>LEFT(IdentKOD8,1)</f>
      </c>
      <c r="P279" s="50">
        <f>IdentKOD9</f>
        <v>0</v>
      </c>
      <c r="Q279" s="50">
        <f>IdentKOD10</f>
        <v>0</v>
      </c>
      <c r="R279" s="50">
        <v>399</v>
      </c>
      <c r="S279" s="46" t="s">
        <v>669</v>
      </c>
      <c r="T279" s="55">
        <f>R39968341</f>
        <v>0</v>
      </c>
      <c r="U279" s="55">
        <f>R39968342</f>
        <v>0</v>
      </c>
      <c r="V279" s="55">
        <f>R39968343</f>
        <v>0</v>
      </c>
      <c r="W279" s="56">
        <f>R39968344</f>
        <v>0</v>
      </c>
    </row>
    <row r="280" spans="1:23" ht="12.75">
      <c r="A280" s="51">
        <f>IdentICO</f>
        <v>0</v>
      </c>
      <c r="B280" s="50">
        <f>IdentNazov</f>
        <v>0</v>
      </c>
      <c r="C280" s="50">
        <f>IdentUlica</f>
        <v>0</v>
      </c>
      <c r="D280" s="50">
        <f>IdentObec</f>
        <v>0</v>
      </c>
      <c r="E280" s="52">
        <f>IdentPSC</f>
        <v>0</v>
      </c>
      <c r="F280" s="50">
        <f>IdentKontakt</f>
        <v>0</v>
      </c>
      <c r="G280" s="50">
        <f>IdentTelefon</f>
        <v>0</v>
      </c>
      <c r="H280" s="50">
        <f>IdentOkresKod</f>
        <v>0</v>
      </c>
      <c r="I280" s="53">
        <f>IdentRegCislo</f>
        <v>0</v>
      </c>
      <c r="J280" s="54" t="str">
        <f>LEFT(IdentKOD1,2)</f>
        <v>55</v>
      </c>
      <c r="K280" s="50">
        <f>IdentKOD3</f>
        <v>0</v>
      </c>
      <c r="L280" s="50">
        <f>IdentKOD5</f>
        <v>0</v>
      </c>
      <c r="M280" s="50">
        <f>IdentKOD6</f>
        <v>0</v>
      </c>
      <c r="N280" s="50">
        <f>IdentKOD7</f>
        <v>0</v>
      </c>
      <c r="O280" s="50">
        <f>LEFT(IdentKOD8,1)</f>
      </c>
      <c r="P280" s="50">
        <f>IdentKOD9</f>
        <v>0</v>
      </c>
      <c r="Q280" s="50">
        <f>IdentKOD10</f>
        <v>0</v>
      </c>
      <c r="R280" s="50">
        <v>399</v>
      </c>
      <c r="S280" s="46" t="s">
        <v>671</v>
      </c>
      <c r="T280" s="55">
        <f>R39968361</f>
        <v>0</v>
      </c>
      <c r="U280" s="55">
        <f>R39968362</f>
        <v>0</v>
      </c>
      <c r="V280" s="55">
        <f>R39968363</f>
        <v>0</v>
      </c>
      <c r="W280" s="56">
        <f>R39968364</f>
        <v>0</v>
      </c>
    </row>
    <row r="281" spans="1:23" ht="12.75">
      <c r="A281" s="51">
        <f>IdentICO</f>
        <v>0</v>
      </c>
      <c r="B281" s="50">
        <f>IdentNazov</f>
        <v>0</v>
      </c>
      <c r="C281" s="50">
        <f>IdentUlica</f>
        <v>0</v>
      </c>
      <c r="D281" s="50">
        <f>IdentObec</f>
        <v>0</v>
      </c>
      <c r="E281" s="52">
        <f>IdentPSC</f>
        <v>0</v>
      </c>
      <c r="F281" s="50">
        <f>IdentKontakt</f>
        <v>0</v>
      </c>
      <c r="G281" s="50">
        <f>IdentTelefon</f>
        <v>0</v>
      </c>
      <c r="H281" s="50">
        <f>IdentOkresKod</f>
        <v>0</v>
      </c>
      <c r="I281" s="53">
        <f>IdentRegCislo</f>
        <v>0</v>
      </c>
      <c r="J281" s="54" t="str">
        <f>LEFT(IdentKOD1,2)</f>
        <v>55</v>
      </c>
      <c r="K281" s="50">
        <f>IdentKOD3</f>
        <v>0</v>
      </c>
      <c r="L281" s="50">
        <f>IdentKOD5</f>
        <v>0</v>
      </c>
      <c r="M281" s="50">
        <f>IdentKOD6</f>
        <v>0</v>
      </c>
      <c r="N281" s="50">
        <f>IdentKOD7</f>
        <v>0</v>
      </c>
      <c r="O281" s="50">
        <f>LEFT(IdentKOD8,1)</f>
      </c>
      <c r="P281" s="50">
        <f>IdentKOD9</f>
        <v>0</v>
      </c>
      <c r="Q281" s="50">
        <f>IdentKOD10</f>
        <v>0</v>
      </c>
      <c r="R281" s="50">
        <v>399</v>
      </c>
      <c r="S281" s="46" t="s">
        <v>673</v>
      </c>
      <c r="T281" s="55">
        <f>R39968381</f>
        <v>0</v>
      </c>
      <c r="U281" s="55">
        <f>R39968382</f>
        <v>0</v>
      </c>
      <c r="V281" s="55">
        <f>R39968383</f>
        <v>0</v>
      </c>
      <c r="W281" s="56">
        <f>R39968384</f>
        <v>0</v>
      </c>
    </row>
    <row r="282" spans="1:23" ht="12.75">
      <c r="A282" s="51">
        <f>IdentICO</f>
        <v>0</v>
      </c>
      <c r="B282" s="50">
        <f>IdentNazov</f>
        <v>0</v>
      </c>
      <c r="C282" s="50">
        <f>IdentUlica</f>
        <v>0</v>
      </c>
      <c r="D282" s="50">
        <f>IdentObec</f>
        <v>0</v>
      </c>
      <c r="E282" s="52">
        <f>IdentPSC</f>
        <v>0</v>
      </c>
      <c r="F282" s="50">
        <f>IdentKontakt</f>
        <v>0</v>
      </c>
      <c r="G282" s="50">
        <f>IdentTelefon</f>
        <v>0</v>
      </c>
      <c r="H282" s="50">
        <f>IdentOkresKod</f>
        <v>0</v>
      </c>
      <c r="I282" s="53">
        <f>IdentRegCislo</f>
        <v>0</v>
      </c>
      <c r="J282" s="54" t="str">
        <f>LEFT(IdentKOD1,2)</f>
        <v>55</v>
      </c>
      <c r="K282" s="50">
        <f>IdentKOD3</f>
        <v>0</v>
      </c>
      <c r="L282" s="50">
        <f>IdentKOD5</f>
        <v>0</v>
      </c>
      <c r="M282" s="50">
        <f>IdentKOD6</f>
        <v>0</v>
      </c>
      <c r="N282" s="50">
        <f>IdentKOD7</f>
        <v>0</v>
      </c>
      <c r="O282" s="50">
        <f>LEFT(IdentKOD8,1)</f>
      </c>
      <c r="P282" s="50">
        <f>IdentKOD9</f>
        <v>0</v>
      </c>
      <c r="Q282" s="50">
        <f>IdentKOD10</f>
        <v>0</v>
      </c>
      <c r="R282" s="50">
        <v>399</v>
      </c>
      <c r="S282" s="46" t="s">
        <v>675</v>
      </c>
      <c r="T282" s="55">
        <f>R39968401</f>
        <v>0</v>
      </c>
      <c r="U282" s="55">
        <f>R39968402</f>
        <v>0</v>
      </c>
      <c r="V282" s="55">
        <f>R39968403</f>
        <v>0</v>
      </c>
      <c r="W282" s="56">
        <f>R39968404</f>
        <v>0</v>
      </c>
    </row>
    <row r="283" spans="1:23" ht="12.75">
      <c r="A283" s="51">
        <f>IdentICO</f>
        <v>0</v>
      </c>
      <c r="B283" s="50">
        <f>IdentNazov</f>
        <v>0</v>
      </c>
      <c r="C283" s="50">
        <f>IdentUlica</f>
        <v>0</v>
      </c>
      <c r="D283" s="50">
        <f>IdentObec</f>
        <v>0</v>
      </c>
      <c r="E283" s="52">
        <f>IdentPSC</f>
        <v>0</v>
      </c>
      <c r="F283" s="50">
        <f>IdentKontakt</f>
        <v>0</v>
      </c>
      <c r="G283" s="50">
        <f>IdentTelefon</f>
        <v>0</v>
      </c>
      <c r="H283" s="50">
        <f>IdentOkresKod</f>
        <v>0</v>
      </c>
      <c r="I283" s="53">
        <f>IdentRegCislo</f>
        <v>0</v>
      </c>
      <c r="J283" s="54" t="str">
        <f>LEFT(IdentKOD1,2)</f>
        <v>55</v>
      </c>
      <c r="K283" s="50">
        <f>IdentKOD3</f>
        <v>0</v>
      </c>
      <c r="L283" s="50">
        <f>IdentKOD5</f>
        <v>0</v>
      </c>
      <c r="M283" s="50">
        <f>IdentKOD6</f>
        <v>0</v>
      </c>
      <c r="N283" s="50">
        <f>IdentKOD7</f>
        <v>0</v>
      </c>
      <c r="O283" s="50">
        <f>LEFT(IdentKOD8,1)</f>
      </c>
      <c r="P283" s="50">
        <f>IdentKOD9</f>
        <v>0</v>
      </c>
      <c r="Q283" s="50">
        <f>IdentKOD10</f>
        <v>0</v>
      </c>
      <c r="R283" s="50">
        <v>399</v>
      </c>
      <c r="S283" s="46" t="s">
        <v>677</v>
      </c>
      <c r="T283" s="55">
        <f>R39968421</f>
        <v>0</v>
      </c>
      <c r="U283" s="55">
        <f>R39968422</f>
        <v>0</v>
      </c>
      <c r="V283" s="55">
        <f>R39968423</f>
        <v>0</v>
      </c>
      <c r="W283" s="56">
        <f>R39968424</f>
        <v>0</v>
      </c>
    </row>
    <row r="284" spans="1:23" ht="12.75">
      <c r="A284" s="51">
        <f>IdentICO</f>
        <v>0</v>
      </c>
      <c r="B284" s="50">
        <f>IdentNazov</f>
        <v>0</v>
      </c>
      <c r="C284" s="50">
        <f>IdentUlica</f>
        <v>0</v>
      </c>
      <c r="D284" s="50">
        <f>IdentObec</f>
        <v>0</v>
      </c>
      <c r="E284" s="52">
        <f>IdentPSC</f>
        <v>0</v>
      </c>
      <c r="F284" s="50">
        <f>IdentKontakt</f>
        <v>0</v>
      </c>
      <c r="G284" s="50">
        <f>IdentTelefon</f>
        <v>0</v>
      </c>
      <c r="H284" s="50">
        <f>IdentOkresKod</f>
        <v>0</v>
      </c>
      <c r="I284" s="53">
        <f>IdentRegCislo</f>
        <v>0</v>
      </c>
      <c r="J284" s="54" t="str">
        <f>LEFT(IdentKOD1,2)</f>
        <v>55</v>
      </c>
      <c r="K284" s="50">
        <f>IdentKOD3</f>
        <v>0</v>
      </c>
      <c r="L284" s="50">
        <f>IdentKOD5</f>
        <v>0</v>
      </c>
      <c r="M284" s="50">
        <f>IdentKOD6</f>
        <v>0</v>
      </c>
      <c r="N284" s="50">
        <f>IdentKOD7</f>
        <v>0</v>
      </c>
      <c r="O284" s="50">
        <f>LEFT(IdentKOD8,1)</f>
      </c>
      <c r="P284" s="50">
        <f>IdentKOD9</f>
        <v>0</v>
      </c>
      <c r="Q284" s="50">
        <f>IdentKOD10</f>
        <v>0</v>
      </c>
      <c r="R284" s="50">
        <v>399</v>
      </c>
      <c r="S284" s="46" t="s">
        <v>679</v>
      </c>
      <c r="T284" s="55">
        <f>R39968441</f>
        <v>0</v>
      </c>
      <c r="U284" s="55">
        <f>R39968442</f>
        <v>0</v>
      </c>
      <c r="V284" s="55">
        <f>R39968443</f>
        <v>0</v>
      </c>
      <c r="W284" s="56">
        <f>R39968444</f>
        <v>0</v>
      </c>
    </row>
    <row r="285" spans="1:23" ht="12.75">
      <c r="A285" s="51">
        <f>IdentICO</f>
        <v>0</v>
      </c>
      <c r="B285" s="50">
        <f>IdentNazov</f>
        <v>0</v>
      </c>
      <c r="C285" s="50">
        <f>IdentUlica</f>
        <v>0</v>
      </c>
      <c r="D285" s="50">
        <f>IdentObec</f>
        <v>0</v>
      </c>
      <c r="E285" s="52">
        <f>IdentPSC</f>
        <v>0</v>
      </c>
      <c r="F285" s="50">
        <f>IdentKontakt</f>
        <v>0</v>
      </c>
      <c r="G285" s="50">
        <f>IdentTelefon</f>
        <v>0</v>
      </c>
      <c r="H285" s="50">
        <f>IdentOkresKod</f>
        <v>0</v>
      </c>
      <c r="I285" s="53">
        <f>IdentRegCislo</f>
        <v>0</v>
      </c>
      <c r="J285" s="54" t="str">
        <f>LEFT(IdentKOD1,2)</f>
        <v>55</v>
      </c>
      <c r="K285" s="50">
        <f>IdentKOD3</f>
        <v>0</v>
      </c>
      <c r="L285" s="50">
        <f>IdentKOD5</f>
        <v>0</v>
      </c>
      <c r="M285" s="50">
        <f>IdentKOD6</f>
        <v>0</v>
      </c>
      <c r="N285" s="50">
        <f>IdentKOD7</f>
        <v>0</v>
      </c>
      <c r="O285" s="50">
        <f>LEFT(IdentKOD8,1)</f>
      </c>
      <c r="P285" s="50">
        <f>IdentKOD9</f>
        <v>0</v>
      </c>
      <c r="Q285" s="50">
        <f>IdentKOD10</f>
        <v>0</v>
      </c>
      <c r="R285" s="50">
        <v>399</v>
      </c>
      <c r="S285" s="46" t="s">
        <v>681</v>
      </c>
      <c r="T285" s="55">
        <f>R39968461</f>
        <v>0</v>
      </c>
      <c r="U285" s="55">
        <f>R39968462</f>
        <v>0</v>
      </c>
      <c r="V285" s="55">
        <f>R39968463</f>
        <v>0</v>
      </c>
      <c r="W285" s="56">
        <f>R39968464</f>
        <v>0</v>
      </c>
    </row>
    <row r="286" spans="1:23" ht="12.75">
      <c r="A286" s="51">
        <f>IdentICO</f>
        <v>0</v>
      </c>
      <c r="B286" s="50">
        <f>IdentNazov</f>
        <v>0</v>
      </c>
      <c r="C286" s="50">
        <f>IdentUlica</f>
        <v>0</v>
      </c>
      <c r="D286" s="50">
        <f>IdentObec</f>
        <v>0</v>
      </c>
      <c r="E286" s="52">
        <f>IdentPSC</f>
        <v>0</v>
      </c>
      <c r="F286" s="50">
        <f>IdentKontakt</f>
        <v>0</v>
      </c>
      <c r="G286" s="50">
        <f>IdentTelefon</f>
        <v>0</v>
      </c>
      <c r="H286" s="50">
        <f>IdentOkresKod</f>
        <v>0</v>
      </c>
      <c r="I286" s="53">
        <f>IdentRegCislo</f>
        <v>0</v>
      </c>
      <c r="J286" s="54" t="str">
        <f>LEFT(IdentKOD1,2)</f>
        <v>55</v>
      </c>
      <c r="K286" s="50">
        <f>IdentKOD3</f>
        <v>0</v>
      </c>
      <c r="L286" s="50">
        <f>IdentKOD5</f>
        <v>0</v>
      </c>
      <c r="M286" s="50">
        <f>IdentKOD6</f>
        <v>0</v>
      </c>
      <c r="N286" s="50">
        <f>IdentKOD7</f>
        <v>0</v>
      </c>
      <c r="O286" s="50">
        <f>LEFT(IdentKOD8,1)</f>
      </c>
      <c r="P286" s="50">
        <f>IdentKOD9</f>
        <v>0</v>
      </c>
      <c r="Q286" s="50">
        <f>IdentKOD10</f>
        <v>0</v>
      </c>
      <c r="R286" s="50">
        <v>399</v>
      </c>
      <c r="S286" s="46" t="s">
        <v>683</v>
      </c>
      <c r="T286" s="55">
        <f>R39968481</f>
        <v>0</v>
      </c>
      <c r="U286" s="55">
        <f>R39968482</f>
        <v>0</v>
      </c>
      <c r="V286" s="55">
        <f>R39968483</f>
        <v>0</v>
      </c>
      <c r="W286" s="56">
        <f>R39968484</f>
        <v>0</v>
      </c>
    </row>
    <row r="287" spans="1:23" ht="12.75">
      <c r="A287" s="51">
        <f>IdentICO</f>
        <v>0</v>
      </c>
      <c r="B287" s="50">
        <f>IdentNazov</f>
        <v>0</v>
      </c>
      <c r="C287" s="50">
        <f>IdentUlica</f>
        <v>0</v>
      </c>
      <c r="D287" s="50">
        <f>IdentObec</f>
        <v>0</v>
      </c>
      <c r="E287" s="52">
        <f>IdentPSC</f>
        <v>0</v>
      </c>
      <c r="F287" s="50">
        <f>IdentKontakt</f>
        <v>0</v>
      </c>
      <c r="G287" s="50">
        <f>IdentTelefon</f>
        <v>0</v>
      </c>
      <c r="H287" s="50">
        <f>IdentOkresKod</f>
        <v>0</v>
      </c>
      <c r="I287" s="53">
        <f>IdentRegCislo</f>
        <v>0</v>
      </c>
      <c r="J287" s="54" t="str">
        <f>LEFT(IdentKOD1,2)</f>
        <v>55</v>
      </c>
      <c r="K287" s="50">
        <f>IdentKOD3</f>
        <v>0</v>
      </c>
      <c r="L287" s="50">
        <f>IdentKOD5</f>
        <v>0</v>
      </c>
      <c r="M287" s="50">
        <f>IdentKOD6</f>
        <v>0</v>
      </c>
      <c r="N287" s="50">
        <f>IdentKOD7</f>
        <v>0</v>
      </c>
      <c r="O287" s="50">
        <f>LEFT(IdentKOD8,1)</f>
      </c>
      <c r="P287" s="50">
        <f>IdentKOD9</f>
        <v>0</v>
      </c>
      <c r="Q287" s="50">
        <f>IdentKOD10</f>
        <v>0</v>
      </c>
      <c r="R287" s="50">
        <v>399</v>
      </c>
      <c r="S287" s="46" t="s">
        <v>685</v>
      </c>
      <c r="T287" s="55">
        <f>R39968501</f>
        <v>0</v>
      </c>
      <c r="U287" s="55">
        <f>R39968502</f>
        <v>0</v>
      </c>
      <c r="V287" s="55">
        <f>R39968503</f>
        <v>0</v>
      </c>
      <c r="W287" s="56">
        <f>R39968504</f>
        <v>0</v>
      </c>
    </row>
    <row r="288" spans="1:23" ht="12.75">
      <c r="A288" s="51">
        <f>IdentICO</f>
        <v>0</v>
      </c>
      <c r="B288" s="50">
        <f>IdentNazov</f>
        <v>0</v>
      </c>
      <c r="C288" s="50">
        <f>IdentUlica</f>
        <v>0</v>
      </c>
      <c r="D288" s="50">
        <f>IdentObec</f>
        <v>0</v>
      </c>
      <c r="E288" s="52">
        <f>IdentPSC</f>
        <v>0</v>
      </c>
      <c r="F288" s="50">
        <f>IdentKontakt</f>
        <v>0</v>
      </c>
      <c r="G288" s="50">
        <f>IdentTelefon</f>
        <v>0</v>
      </c>
      <c r="H288" s="50">
        <f>IdentOkresKod</f>
        <v>0</v>
      </c>
      <c r="I288" s="53">
        <f>IdentRegCislo</f>
        <v>0</v>
      </c>
      <c r="J288" s="54" t="str">
        <f>LEFT(IdentKOD1,2)</f>
        <v>55</v>
      </c>
      <c r="K288" s="50">
        <f>IdentKOD3</f>
        <v>0</v>
      </c>
      <c r="L288" s="50">
        <f>IdentKOD5</f>
        <v>0</v>
      </c>
      <c r="M288" s="50">
        <f>IdentKOD6</f>
        <v>0</v>
      </c>
      <c r="N288" s="50">
        <f>IdentKOD7</f>
        <v>0</v>
      </c>
      <c r="O288" s="50">
        <f>LEFT(IdentKOD8,1)</f>
      </c>
      <c r="P288" s="50">
        <f>IdentKOD9</f>
        <v>0</v>
      </c>
      <c r="Q288" s="50">
        <f>IdentKOD10</f>
        <v>0</v>
      </c>
      <c r="R288" s="50">
        <v>399</v>
      </c>
      <c r="S288" s="46" t="s">
        <v>687</v>
      </c>
      <c r="T288" s="55">
        <f>R39968521</f>
        <v>0</v>
      </c>
      <c r="U288" s="55">
        <f>R39968522</f>
        <v>0</v>
      </c>
      <c r="V288" s="55">
        <f>R39968523</f>
        <v>0</v>
      </c>
      <c r="W288" s="56">
        <f>R39968524</f>
        <v>0</v>
      </c>
    </row>
    <row r="289" spans="1:23" ht="12.75">
      <c r="A289" s="51">
        <f>IdentICO</f>
        <v>0</v>
      </c>
      <c r="B289" s="50">
        <f>IdentNazov</f>
        <v>0</v>
      </c>
      <c r="C289" s="50">
        <f>IdentUlica</f>
        <v>0</v>
      </c>
      <c r="D289" s="50">
        <f>IdentObec</f>
        <v>0</v>
      </c>
      <c r="E289" s="52">
        <f>IdentPSC</f>
        <v>0</v>
      </c>
      <c r="F289" s="50">
        <f>IdentKontakt</f>
        <v>0</v>
      </c>
      <c r="G289" s="50">
        <f>IdentTelefon</f>
        <v>0</v>
      </c>
      <c r="H289" s="50">
        <f>IdentOkresKod</f>
        <v>0</v>
      </c>
      <c r="I289" s="53">
        <f>IdentRegCislo</f>
        <v>0</v>
      </c>
      <c r="J289" s="54" t="str">
        <f>LEFT(IdentKOD1,2)</f>
        <v>55</v>
      </c>
      <c r="K289" s="50">
        <f>IdentKOD3</f>
        <v>0</v>
      </c>
      <c r="L289" s="50">
        <f>IdentKOD5</f>
        <v>0</v>
      </c>
      <c r="M289" s="50">
        <f>IdentKOD6</f>
        <v>0</v>
      </c>
      <c r="N289" s="50">
        <f>IdentKOD7</f>
        <v>0</v>
      </c>
      <c r="O289" s="50">
        <f>LEFT(IdentKOD8,1)</f>
      </c>
      <c r="P289" s="50">
        <f>IdentKOD9</f>
        <v>0</v>
      </c>
      <c r="Q289" s="50">
        <f>IdentKOD10</f>
        <v>0</v>
      </c>
      <c r="R289" s="50">
        <v>399</v>
      </c>
      <c r="S289" s="46" t="s">
        <v>688</v>
      </c>
      <c r="T289" s="57">
        <f>R39968991</f>
        <v>0</v>
      </c>
      <c r="U289" s="57">
        <f>R39968992</f>
        <v>0</v>
      </c>
      <c r="V289" s="57">
        <f>R39968993</f>
        <v>0</v>
      </c>
      <c r="W289" s="56">
        <f>R39968994</f>
        <v>0</v>
      </c>
    </row>
    <row r="290" spans="1:23" ht="12.75">
      <c r="A290" s="51">
        <f>IdentICO</f>
        <v>0</v>
      </c>
      <c r="B290" s="50">
        <f>IdentNazov</f>
        <v>0</v>
      </c>
      <c r="C290" s="50">
        <f>IdentUlica</f>
        <v>0</v>
      </c>
      <c r="D290" s="50">
        <f>IdentObec</f>
        <v>0</v>
      </c>
      <c r="E290" s="52">
        <f>IdentPSC</f>
        <v>0</v>
      </c>
      <c r="F290" s="50">
        <f>IdentKontakt</f>
        <v>0</v>
      </c>
      <c r="G290" s="50">
        <f>IdentTelefon</f>
        <v>0</v>
      </c>
      <c r="H290" s="50">
        <f>IdentOkresKod</f>
        <v>0</v>
      </c>
      <c r="I290" s="53">
        <f>IdentRegCislo</f>
        <v>0</v>
      </c>
      <c r="J290" s="54" t="str">
        <f>LEFT(IdentKOD1,2)</f>
        <v>55</v>
      </c>
      <c r="K290" s="50">
        <f>IdentKOD3</f>
        <v>0</v>
      </c>
      <c r="L290" s="50">
        <f>IdentKOD5</f>
        <v>0</v>
      </c>
      <c r="M290" s="50">
        <f>IdentKOD6</f>
        <v>0</v>
      </c>
      <c r="N290" s="50">
        <f>IdentKOD7</f>
        <v>0</v>
      </c>
      <c r="O290" s="50">
        <f>LEFT(IdentKOD8,1)</f>
      </c>
      <c r="P290" s="50">
        <f>IdentKOD9</f>
        <v>0</v>
      </c>
      <c r="Q290" s="50">
        <f>IdentKOD10</f>
        <v>0</v>
      </c>
      <c r="R290" s="50">
        <v>399</v>
      </c>
      <c r="S290" s="46" t="s">
        <v>690</v>
      </c>
      <c r="T290" s="55">
        <f>R39971501</f>
        <v>0</v>
      </c>
      <c r="U290" s="55">
        <f>R39971502</f>
        <v>0</v>
      </c>
      <c r="V290" s="57" t="str">
        <f>R39971503</f>
        <v>x</v>
      </c>
      <c r="W290" s="56">
        <f>R39971504</f>
        <v>0</v>
      </c>
    </row>
    <row r="291" spans="1:23" ht="12.75">
      <c r="A291" s="51">
        <f>IdentICO</f>
        <v>0</v>
      </c>
      <c r="B291" s="50">
        <f>IdentNazov</f>
        <v>0</v>
      </c>
      <c r="C291" s="50">
        <f>IdentUlica</f>
        <v>0</v>
      </c>
      <c r="D291" s="50">
        <f>IdentObec</f>
        <v>0</v>
      </c>
      <c r="E291" s="52">
        <f>IdentPSC</f>
        <v>0</v>
      </c>
      <c r="F291" s="50">
        <f>IdentKontakt</f>
        <v>0</v>
      </c>
      <c r="G291" s="50">
        <f>IdentTelefon</f>
        <v>0</v>
      </c>
      <c r="H291" s="50">
        <f>IdentOkresKod</f>
        <v>0</v>
      </c>
      <c r="I291" s="53">
        <f>IdentRegCislo</f>
        <v>0</v>
      </c>
      <c r="J291" s="54" t="str">
        <f>LEFT(IdentKOD1,2)</f>
        <v>55</v>
      </c>
      <c r="K291" s="50">
        <f>IdentKOD3</f>
        <v>0</v>
      </c>
      <c r="L291" s="50">
        <f>IdentKOD5</f>
        <v>0</v>
      </c>
      <c r="M291" s="50">
        <f>IdentKOD6</f>
        <v>0</v>
      </c>
      <c r="N291" s="50">
        <f>IdentKOD7</f>
        <v>0</v>
      </c>
      <c r="O291" s="50">
        <f>LEFT(IdentKOD8,1)</f>
      </c>
      <c r="P291" s="50">
        <f>IdentKOD9</f>
        <v>0</v>
      </c>
      <c r="Q291" s="50">
        <f>IdentKOD10</f>
        <v>0</v>
      </c>
      <c r="R291" s="50">
        <v>399</v>
      </c>
      <c r="S291" s="46" t="s">
        <v>692</v>
      </c>
      <c r="T291" s="55">
        <f>R39971511</f>
        <v>0</v>
      </c>
      <c r="U291" s="55">
        <f>R39971512</f>
        <v>0</v>
      </c>
      <c r="V291" s="57" t="str">
        <f>R39971513</f>
        <v>x</v>
      </c>
      <c r="W291" s="56">
        <f>R39971514</f>
        <v>0</v>
      </c>
    </row>
    <row r="292" spans="1:23" ht="12.75">
      <c r="A292" s="51">
        <f>IdentICO</f>
        <v>0</v>
      </c>
      <c r="B292" s="50">
        <f>IdentNazov</f>
        <v>0</v>
      </c>
      <c r="C292" s="50">
        <f>IdentUlica</f>
        <v>0</v>
      </c>
      <c r="D292" s="50">
        <f>IdentObec</f>
        <v>0</v>
      </c>
      <c r="E292" s="52">
        <f>IdentPSC</f>
        <v>0</v>
      </c>
      <c r="F292" s="50">
        <f>IdentKontakt</f>
        <v>0</v>
      </c>
      <c r="G292" s="50">
        <f>IdentTelefon</f>
        <v>0</v>
      </c>
      <c r="H292" s="50">
        <f>IdentOkresKod</f>
        <v>0</v>
      </c>
      <c r="I292" s="53">
        <f>IdentRegCislo</f>
        <v>0</v>
      </c>
      <c r="J292" s="54" t="str">
        <f>LEFT(IdentKOD1,2)</f>
        <v>55</v>
      </c>
      <c r="K292" s="50">
        <f>IdentKOD3</f>
        <v>0</v>
      </c>
      <c r="L292" s="50">
        <f>IdentKOD5</f>
        <v>0</v>
      </c>
      <c r="M292" s="50">
        <f>IdentKOD6</f>
        <v>0</v>
      </c>
      <c r="N292" s="50">
        <f>IdentKOD7</f>
        <v>0</v>
      </c>
      <c r="O292" s="50">
        <f>LEFT(IdentKOD8,1)</f>
      </c>
      <c r="P292" s="50">
        <f>IdentKOD9</f>
        <v>0</v>
      </c>
      <c r="Q292" s="50">
        <f>IdentKOD10</f>
        <v>0</v>
      </c>
      <c r="R292" s="50">
        <v>399</v>
      </c>
      <c r="S292" s="46" t="s">
        <v>694</v>
      </c>
      <c r="T292" s="55">
        <f>R39971521</f>
        <v>0</v>
      </c>
      <c r="U292" s="55">
        <f>R39971522</f>
        <v>0</v>
      </c>
      <c r="V292" s="57" t="str">
        <f>R39971523</f>
        <v>x</v>
      </c>
      <c r="W292" s="56">
        <f>R39971524</f>
        <v>0</v>
      </c>
    </row>
    <row r="293" spans="1:23" ht="12.75">
      <c r="A293" s="51">
        <f>IdentICO</f>
        <v>0</v>
      </c>
      <c r="B293" s="50">
        <f>IdentNazov</f>
        <v>0</v>
      </c>
      <c r="C293" s="50">
        <f>IdentUlica</f>
        <v>0</v>
      </c>
      <c r="D293" s="50">
        <f>IdentObec</f>
        <v>0</v>
      </c>
      <c r="E293" s="52">
        <f>IdentPSC</f>
        <v>0</v>
      </c>
      <c r="F293" s="50">
        <f>IdentKontakt</f>
        <v>0</v>
      </c>
      <c r="G293" s="50">
        <f>IdentTelefon</f>
        <v>0</v>
      </c>
      <c r="H293" s="50">
        <f>IdentOkresKod</f>
        <v>0</v>
      </c>
      <c r="I293" s="53">
        <f>IdentRegCislo</f>
        <v>0</v>
      </c>
      <c r="J293" s="54" t="str">
        <f>LEFT(IdentKOD1,2)</f>
        <v>55</v>
      </c>
      <c r="K293" s="50">
        <f>IdentKOD3</f>
        <v>0</v>
      </c>
      <c r="L293" s="50">
        <f>IdentKOD5</f>
        <v>0</v>
      </c>
      <c r="M293" s="50">
        <f>IdentKOD6</f>
        <v>0</v>
      </c>
      <c r="N293" s="50">
        <f>IdentKOD7</f>
        <v>0</v>
      </c>
      <c r="O293" s="50">
        <f>LEFT(IdentKOD8,1)</f>
      </c>
      <c r="P293" s="50">
        <f>IdentKOD9</f>
        <v>0</v>
      </c>
      <c r="Q293" s="50">
        <f>IdentKOD10</f>
        <v>0</v>
      </c>
      <c r="R293" s="50">
        <v>399</v>
      </c>
      <c r="S293" s="46" t="s">
        <v>696</v>
      </c>
      <c r="T293" s="55">
        <f>R39971601</f>
        <v>0</v>
      </c>
      <c r="U293" s="55">
        <f>R39971602</f>
        <v>0</v>
      </c>
      <c r="V293" s="57" t="str">
        <f>R39971603</f>
        <v>x</v>
      </c>
      <c r="W293" s="56">
        <f>R39971604</f>
        <v>0</v>
      </c>
    </row>
    <row r="294" spans="1:23" ht="12.75">
      <c r="A294" s="51">
        <f>IdentICO</f>
        <v>0</v>
      </c>
      <c r="B294" s="50">
        <f>IdentNazov</f>
        <v>0</v>
      </c>
      <c r="C294" s="50">
        <f>IdentUlica</f>
        <v>0</v>
      </c>
      <c r="D294" s="50">
        <f>IdentObec</f>
        <v>0</v>
      </c>
      <c r="E294" s="52">
        <f>IdentPSC</f>
        <v>0</v>
      </c>
      <c r="F294" s="50">
        <f>IdentKontakt</f>
        <v>0</v>
      </c>
      <c r="G294" s="50">
        <f>IdentTelefon</f>
        <v>0</v>
      </c>
      <c r="H294" s="50">
        <f>IdentOkresKod</f>
        <v>0</v>
      </c>
      <c r="I294" s="53">
        <f>IdentRegCislo</f>
        <v>0</v>
      </c>
      <c r="J294" s="54" t="str">
        <f>LEFT(IdentKOD1,2)</f>
        <v>55</v>
      </c>
      <c r="K294" s="50">
        <f>IdentKOD3</f>
        <v>0</v>
      </c>
      <c r="L294" s="50">
        <f>IdentKOD5</f>
        <v>0</v>
      </c>
      <c r="M294" s="50">
        <f>IdentKOD6</f>
        <v>0</v>
      </c>
      <c r="N294" s="50">
        <f>IdentKOD7</f>
        <v>0</v>
      </c>
      <c r="O294" s="50">
        <f>LEFT(IdentKOD8,1)</f>
      </c>
      <c r="P294" s="50">
        <f>IdentKOD9</f>
        <v>0</v>
      </c>
      <c r="Q294" s="50">
        <f>IdentKOD10</f>
        <v>0</v>
      </c>
      <c r="R294" s="50">
        <v>399</v>
      </c>
      <c r="S294" s="46" t="s">
        <v>698</v>
      </c>
      <c r="T294" s="55">
        <f>R39971651</f>
        <v>0</v>
      </c>
      <c r="U294" s="55">
        <f>R39971652</f>
        <v>0</v>
      </c>
      <c r="V294" s="57" t="str">
        <f>R39971653</f>
        <v>x</v>
      </c>
      <c r="W294" s="56">
        <f>R39971654</f>
        <v>0</v>
      </c>
    </row>
    <row r="295" spans="1:23" ht="12.75">
      <c r="A295" s="51">
        <f>IdentICO</f>
        <v>0</v>
      </c>
      <c r="B295" s="50">
        <f>IdentNazov</f>
        <v>0</v>
      </c>
      <c r="C295" s="50">
        <f>IdentUlica</f>
        <v>0</v>
      </c>
      <c r="D295" s="50">
        <f>IdentObec</f>
        <v>0</v>
      </c>
      <c r="E295" s="52">
        <f>IdentPSC</f>
        <v>0</v>
      </c>
      <c r="F295" s="50">
        <f>IdentKontakt</f>
        <v>0</v>
      </c>
      <c r="G295" s="50">
        <f>IdentTelefon</f>
        <v>0</v>
      </c>
      <c r="H295" s="50">
        <f>IdentOkresKod</f>
        <v>0</v>
      </c>
      <c r="I295" s="53">
        <f>IdentRegCislo</f>
        <v>0</v>
      </c>
      <c r="J295" s="54" t="str">
        <f>LEFT(IdentKOD1,2)</f>
        <v>55</v>
      </c>
      <c r="K295" s="50">
        <f>IdentKOD3</f>
        <v>0</v>
      </c>
      <c r="L295" s="50">
        <f>IdentKOD5</f>
        <v>0</v>
      </c>
      <c r="M295" s="50">
        <f>IdentKOD6</f>
        <v>0</v>
      </c>
      <c r="N295" s="50">
        <f>IdentKOD7</f>
        <v>0</v>
      </c>
      <c r="O295" s="50">
        <f>LEFT(IdentKOD8,1)</f>
      </c>
      <c r="P295" s="50">
        <f>IdentKOD9</f>
        <v>0</v>
      </c>
      <c r="Q295" s="50">
        <f>IdentKOD10</f>
        <v>0</v>
      </c>
      <c r="R295" s="50">
        <v>399</v>
      </c>
      <c r="S295" s="46" t="s">
        <v>700</v>
      </c>
      <c r="T295" s="55">
        <f>R39971701</f>
        <v>0</v>
      </c>
      <c r="U295" s="55">
        <f>R39971702</f>
        <v>0</v>
      </c>
      <c r="V295" s="57" t="str">
        <f>R39971703</f>
        <v>x</v>
      </c>
      <c r="W295" s="56">
        <f>R39971704</f>
        <v>0</v>
      </c>
    </row>
    <row r="296" spans="1:23" ht="12.75">
      <c r="A296" s="51">
        <f>IdentICO</f>
        <v>0</v>
      </c>
      <c r="B296" s="50">
        <f>IdentNazov</f>
        <v>0</v>
      </c>
      <c r="C296" s="50">
        <f>IdentUlica</f>
        <v>0</v>
      </c>
      <c r="D296" s="50">
        <f>IdentObec</f>
        <v>0</v>
      </c>
      <c r="E296" s="52">
        <f>IdentPSC</f>
        <v>0</v>
      </c>
      <c r="F296" s="50">
        <f>IdentKontakt</f>
        <v>0</v>
      </c>
      <c r="G296" s="50">
        <f>IdentTelefon</f>
        <v>0</v>
      </c>
      <c r="H296" s="50">
        <f>IdentOkresKod</f>
        <v>0</v>
      </c>
      <c r="I296" s="53">
        <f>IdentRegCislo</f>
        <v>0</v>
      </c>
      <c r="J296" s="54" t="str">
        <f>LEFT(IdentKOD1,2)</f>
        <v>55</v>
      </c>
      <c r="K296" s="50">
        <f>IdentKOD3</f>
        <v>0</v>
      </c>
      <c r="L296" s="50">
        <f>IdentKOD5</f>
        <v>0</v>
      </c>
      <c r="M296" s="50">
        <f>IdentKOD6</f>
        <v>0</v>
      </c>
      <c r="N296" s="50">
        <f>IdentKOD7</f>
        <v>0</v>
      </c>
      <c r="O296" s="50">
        <f>LEFT(IdentKOD8,1)</f>
      </c>
      <c r="P296" s="50">
        <f>IdentKOD9</f>
        <v>0</v>
      </c>
      <c r="Q296" s="50">
        <f>IdentKOD10</f>
        <v>0</v>
      </c>
      <c r="R296" s="50">
        <v>399</v>
      </c>
      <c r="S296" s="46" t="s">
        <v>702</v>
      </c>
      <c r="T296" s="55">
        <f>R39971751</f>
        <v>0</v>
      </c>
      <c r="U296" s="55">
        <f>R39971752</f>
        <v>0</v>
      </c>
      <c r="V296" s="57" t="str">
        <f>R39971753</f>
        <v>x</v>
      </c>
      <c r="W296" s="56">
        <f>R39971754</f>
        <v>0</v>
      </c>
    </row>
    <row r="297" spans="1:23" ht="12.75">
      <c r="A297" s="51">
        <f>IdentICO</f>
        <v>0</v>
      </c>
      <c r="B297" s="50">
        <f>IdentNazov</f>
        <v>0</v>
      </c>
      <c r="C297" s="50">
        <f>IdentUlica</f>
        <v>0</v>
      </c>
      <c r="D297" s="50">
        <f>IdentObec</f>
        <v>0</v>
      </c>
      <c r="E297" s="52">
        <f>IdentPSC</f>
        <v>0</v>
      </c>
      <c r="F297" s="50">
        <f>IdentKontakt</f>
        <v>0</v>
      </c>
      <c r="G297" s="50">
        <f>IdentTelefon</f>
        <v>0</v>
      </c>
      <c r="H297" s="50">
        <f>IdentOkresKod</f>
        <v>0</v>
      </c>
      <c r="I297" s="53">
        <f>IdentRegCislo</f>
        <v>0</v>
      </c>
      <c r="J297" s="54" t="str">
        <f>LEFT(IdentKOD1,2)</f>
        <v>55</v>
      </c>
      <c r="K297" s="50">
        <f>IdentKOD3</f>
        <v>0</v>
      </c>
      <c r="L297" s="50">
        <f>IdentKOD5</f>
        <v>0</v>
      </c>
      <c r="M297" s="50">
        <f>IdentKOD6</f>
        <v>0</v>
      </c>
      <c r="N297" s="50">
        <f>IdentKOD7</f>
        <v>0</v>
      </c>
      <c r="O297" s="50">
        <f>LEFT(IdentKOD8,1)</f>
      </c>
      <c r="P297" s="50">
        <f>IdentKOD9</f>
        <v>0</v>
      </c>
      <c r="Q297" s="50">
        <f>IdentKOD10</f>
        <v>0</v>
      </c>
      <c r="R297" s="50">
        <v>399</v>
      </c>
      <c r="S297" s="46" t="s">
        <v>704</v>
      </c>
      <c r="T297" s="55">
        <f>R39971761</f>
        <v>0</v>
      </c>
      <c r="U297" s="55">
        <f>R39971762</f>
        <v>0</v>
      </c>
      <c r="V297" s="57" t="str">
        <f>R39971763</f>
        <v>x</v>
      </c>
      <c r="W297" s="56">
        <f>R39971764</f>
        <v>0</v>
      </c>
    </row>
    <row r="298" spans="1:23" ht="12.75">
      <c r="A298" s="51">
        <f>IdentICO</f>
        <v>0</v>
      </c>
      <c r="B298" s="50">
        <f>IdentNazov</f>
        <v>0</v>
      </c>
      <c r="C298" s="50">
        <f>IdentUlica</f>
        <v>0</v>
      </c>
      <c r="D298" s="50">
        <f>IdentObec</f>
        <v>0</v>
      </c>
      <c r="E298" s="52">
        <f>IdentPSC</f>
        <v>0</v>
      </c>
      <c r="F298" s="50">
        <f>IdentKontakt</f>
        <v>0</v>
      </c>
      <c r="G298" s="50">
        <f>IdentTelefon</f>
        <v>0</v>
      </c>
      <c r="H298" s="50">
        <f>IdentOkresKod</f>
        <v>0</v>
      </c>
      <c r="I298" s="53">
        <f>IdentRegCislo</f>
        <v>0</v>
      </c>
      <c r="J298" s="54" t="str">
        <f>LEFT(IdentKOD1,2)</f>
        <v>55</v>
      </c>
      <c r="K298" s="50">
        <f>IdentKOD3</f>
        <v>0</v>
      </c>
      <c r="L298" s="50">
        <f>IdentKOD5</f>
        <v>0</v>
      </c>
      <c r="M298" s="50">
        <f>IdentKOD6</f>
        <v>0</v>
      </c>
      <c r="N298" s="50">
        <f>IdentKOD7</f>
        <v>0</v>
      </c>
      <c r="O298" s="50">
        <f>LEFT(IdentKOD8,1)</f>
      </c>
      <c r="P298" s="50">
        <f>IdentKOD9</f>
        <v>0</v>
      </c>
      <c r="Q298" s="50">
        <f>IdentKOD10</f>
        <v>0</v>
      </c>
      <c r="R298" s="50">
        <v>399</v>
      </c>
      <c r="S298" s="46" t="s">
        <v>706</v>
      </c>
      <c r="T298" s="55">
        <f>R39971771</f>
        <v>0</v>
      </c>
      <c r="U298" s="55">
        <f>R39971772</f>
        <v>0</v>
      </c>
      <c r="V298" s="57" t="str">
        <f>R39971773</f>
        <v>x</v>
      </c>
      <c r="W298" s="56">
        <f>R39971774</f>
        <v>0</v>
      </c>
    </row>
    <row r="299" spans="1:23" ht="12.75">
      <c r="A299" s="51">
        <f>IdentICO</f>
        <v>0</v>
      </c>
      <c r="B299" s="50">
        <f>IdentNazov</f>
        <v>0</v>
      </c>
      <c r="C299" s="50">
        <f>IdentUlica</f>
        <v>0</v>
      </c>
      <c r="D299" s="50">
        <f>IdentObec</f>
        <v>0</v>
      </c>
      <c r="E299" s="52">
        <f>IdentPSC</f>
        <v>0</v>
      </c>
      <c r="F299" s="50">
        <f>IdentKontakt</f>
        <v>0</v>
      </c>
      <c r="G299" s="50">
        <f>IdentTelefon</f>
        <v>0</v>
      </c>
      <c r="H299" s="50">
        <f>IdentOkresKod</f>
        <v>0</v>
      </c>
      <c r="I299" s="53">
        <f>IdentRegCislo</f>
        <v>0</v>
      </c>
      <c r="J299" s="54" t="str">
        <f>LEFT(IdentKOD1,2)</f>
        <v>55</v>
      </c>
      <c r="K299" s="50">
        <f>IdentKOD3</f>
        <v>0</v>
      </c>
      <c r="L299" s="50">
        <f>IdentKOD5</f>
        <v>0</v>
      </c>
      <c r="M299" s="50">
        <f>IdentKOD6</f>
        <v>0</v>
      </c>
      <c r="N299" s="50">
        <f>IdentKOD7</f>
        <v>0</v>
      </c>
      <c r="O299" s="50">
        <f>LEFT(IdentKOD8,1)</f>
      </c>
      <c r="P299" s="50">
        <f>IdentKOD9</f>
        <v>0</v>
      </c>
      <c r="Q299" s="50">
        <f>IdentKOD10</f>
        <v>0</v>
      </c>
      <c r="R299" s="50">
        <v>399</v>
      </c>
      <c r="S299" s="46" t="s">
        <v>708</v>
      </c>
      <c r="T299" s="55">
        <f>R39971801</f>
        <v>0</v>
      </c>
      <c r="U299" s="55">
        <f>R39971802</f>
        <v>0</v>
      </c>
      <c r="V299" s="57" t="str">
        <f>R39971803</f>
        <v>x</v>
      </c>
      <c r="W299" s="56">
        <f>R39971804</f>
        <v>0</v>
      </c>
    </row>
    <row r="300" spans="1:23" ht="12.75">
      <c r="A300" s="51">
        <f>IdentICO</f>
        <v>0</v>
      </c>
      <c r="B300" s="50">
        <f>IdentNazov</f>
        <v>0</v>
      </c>
      <c r="C300" s="50">
        <f>IdentUlica</f>
        <v>0</v>
      </c>
      <c r="D300" s="50">
        <f>IdentObec</f>
        <v>0</v>
      </c>
      <c r="E300" s="52">
        <f>IdentPSC</f>
        <v>0</v>
      </c>
      <c r="F300" s="50">
        <f>IdentKontakt</f>
        <v>0</v>
      </c>
      <c r="G300" s="50">
        <f>IdentTelefon</f>
        <v>0</v>
      </c>
      <c r="H300" s="50">
        <f>IdentOkresKod</f>
        <v>0</v>
      </c>
      <c r="I300" s="53">
        <f>IdentRegCislo</f>
        <v>0</v>
      </c>
      <c r="J300" s="54" t="str">
        <f>LEFT(IdentKOD1,2)</f>
        <v>55</v>
      </c>
      <c r="K300" s="50">
        <f>IdentKOD3</f>
        <v>0</v>
      </c>
      <c r="L300" s="50">
        <f>IdentKOD5</f>
        <v>0</v>
      </c>
      <c r="M300" s="50">
        <f>IdentKOD6</f>
        <v>0</v>
      </c>
      <c r="N300" s="50">
        <f>IdentKOD7</f>
        <v>0</v>
      </c>
      <c r="O300" s="50">
        <f>LEFT(IdentKOD8,1)</f>
      </c>
      <c r="P300" s="50">
        <f>IdentKOD9</f>
        <v>0</v>
      </c>
      <c r="Q300" s="50">
        <f>IdentKOD10</f>
        <v>0</v>
      </c>
      <c r="R300" s="50">
        <v>399</v>
      </c>
      <c r="S300" s="46" t="s">
        <v>710</v>
      </c>
      <c r="T300" s="55">
        <f>R39971811</f>
        <v>0</v>
      </c>
      <c r="U300" s="55">
        <f>R39971812</f>
        <v>0</v>
      </c>
      <c r="V300" s="57" t="str">
        <f>R39971813</f>
        <v>x</v>
      </c>
      <c r="W300" s="56">
        <f>R39971814</f>
        <v>0</v>
      </c>
    </row>
    <row r="301" spans="1:23" ht="12.75">
      <c r="A301" s="51">
        <f>IdentICO</f>
        <v>0</v>
      </c>
      <c r="B301" s="50">
        <f>IdentNazov</f>
        <v>0</v>
      </c>
      <c r="C301" s="50">
        <f>IdentUlica</f>
        <v>0</v>
      </c>
      <c r="D301" s="50">
        <f>IdentObec</f>
        <v>0</v>
      </c>
      <c r="E301" s="52">
        <f>IdentPSC</f>
        <v>0</v>
      </c>
      <c r="F301" s="50">
        <f>IdentKontakt</f>
        <v>0</v>
      </c>
      <c r="G301" s="50">
        <f>IdentTelefon</f>
        <v>0</v>
      </c>
      <c r="H301" s="50">
        <f>IdentOkresKod</f>
        <v>0</v>
      </c>
      <c r="I301" s="53">
        <f>IdentRegCislo</f>
        <v>0</v>
      </c>
      <c r="J301" s="54" t="str">
        <f>LEFT(IdentKOD1,2)</f>
        <v>55</v>
      </c>
      <c r="K301" s="50">
        <f>IdentKOD3</f>
        <v>0</v>
      </c>
      <c r="L301" s="50">
        <f>IdentKOD5</f>
        <v>0</v>
      </c>
      <c r="M301" s="50">
        <f>IdentKOD6</f>
        <v>0</v>
      </c>
      <c r="N301" s="50">
        <f>IdentKOD7</f>
        <v>0</v>
      </c>
      <c r="O301" s="50">
        <f>LEFT(IdentKOD8,1)</f>
      </c>
      <c r="P301" s="50">
        <f>IdentKOD9</f>
        <v>0</v>
      </c>
      <c r="Q301" s="50">
        <f>IdentKOD10</f>
        <v>0</v>
      </c>
      <c r="R301" s="50">
        <v>399</v>
      </c>
      <c r="S301" s="46" t="s">
        <v>713</v>
      </c>
      <c r="T301" s="55">
        <f>R39971821</f>
        <v>0</v>
      </c>
      <c r="U301" s="55">
        <f>R39971822</f>
        <v>0</v>
      </c>
      <c r="V301" s="57" t="str">
        <f>R39971823</f>
        <v>x</v>
      </c>
      <c r="W301" s="56">
        <f>R39971824</f>
        <v>0</v>
      </c>
    </row>
    <row r="302" spans="1:23" ht="12.75">
      <c r="A302" s="51">
        <f>IdentICO</f>
        <v>0</v>
      </c>
      <c r="B302" s="50">
        <f>IdentNazov</f>
        <v>0</v>
      </c>
      <c r="C302" s="50">
        <f>IdentUlica</f>
        <v>0</v>
      </c>
      <c r="D302" s="50">
        <f>IdentObec</f>
        <v>0</v>
      </c>
      <c r="E302" s="52">
        <f>IdentPSC</f>
        <v>0</v>
      </c>
      <c r="F302" s="50">
        <f>IdentKontakt</f>
        <v>0</v>
      </c>
      <c r="G302" s="50">
        <f>IdentTelefon</f>
        <v>0</v>
      </c>
      <c r="H302" s="50">
        <f>IdentOkresKod</f>
        <v>0</v>
      </c>
      <c r="I302" s="53">
        <f>IdentRegCislo</f>
        <v>0</v>
      </c>
      <c r="J302" s="54" t="str">
        <f>LEFT(IdentKOD1,2)</f>
        <v>55</v>
      </c>
      <c r="K302" s="50">
        <f>IdentKOD3</f>
        <v>0</v>
      </c>
      <c r="L302" s="50">
        <f>IdentKOD5</f>
        <v>0</v>
      </c>
      <c r="M302" s="50">
        <f>IdentKOD6</f>
        <v>0</v>
      </c>
      <c r="N302" s="50">
        <f>IdentKOD7</f>
        <v>0</v>
      </c>
      <c r="O302" s="50">
        <f>LEFT(IdentKOD8,1)</f>
      </c>
      <c r="P302" s="50">
        <f>IdentKOD9</f>
        <v>0</v>
      </c>
      <c r="Q302" s="50">
        <f>IdentKOD10</f>
        <v>0</v>
      </c>
      <c r="R302" s="50">
        <v>399</v>
      </c>
      <c r="S302" s="46" t="s">
        <v>715</v>
      </c>
      <c r="T302" s="55">
        <f>R39971831</f>
        <v>0</v>
      </c>
      <c r="U302" s="55">
        <f>R39971832</f>
        <v>0</v>
      </c>
      <c r="V302" s="55">
        <f>R39971833</f>
        <v>0</v>
      </c>
      <c r="W302" s="56">
        <f>R39971834</f>
        <v>0</v>
      </c>
    </row>
    <row r="303" spans="1:23" ht="12.75">
      <c r="A303" s="51">
        <f>IdentICO</f>
        <v>0</v>
      </c>
      <c r="B303" s="50">
        <f>IdentNazov</f>
        <v>0</v>
      </c>
      <c r="C303" s="50">
        <f>IdentUlica</f>
        <v>0</v>
      </c>
      <c r="D303" s="50">
        <f>IdentObec</f>
        <v>0</v>
      </c>
      <c r="E303" s="52">
        <f>IdentPSC</f>
        <v>0</v>
      </c>
      <c r="F303" s="50">
        <f>IdentKontakt</f>
        <v>0</v>
      </c>
      <c r="G303" s="50">
        <f>IdentTelefon</f>
        <v>0</v>
      </c>
      <c r="H303" s="50">
        <f>IdentOkresKod</f>
        <v>0</v>
      </c>
      <c r="I303" s="53">
        <f>IdentRegCislo</f>
        <v>0</v>
      </c>
      <c r="J303" s="54" t="str">
        <f>LEFT(IdentKOD1,2)</f>
        <v>55</v>
      </c>
      <c r="K303" s="50">
        <f>IdentKOD3</f>
        <v>0</v>
      </c>
      <c r="L303" s="50">
        <f>IdentKOD5</f>
        <v>0</v>
      </c>
      <c r="M303" s="50">
        <f>IdentKOD6</f>
        <v>0</v>
      </c>
      <c r="N303" s="50">
        <f>IdentKOD7</f>
        <v>0</v>
      </c>
      <c r="O303" s="50">
        <f>LEFT(IdentKOD8,1)</f>
      </c>
      <c r="P303" s="50">
        <f>IdentKOD9</f>
        <v>0</v>
      </c>
      <c r="Q303" s="50">
        <f>IdentKOD10</f>
        <v>0</v>
      </c>
      <c r="R303" s="50">
        <v>399</v>
      </c>
      <c r="S303" s="46" t="s">
        <v>717</v>
      </c>
      <c r="T303" s="55">
        <f>R39971851</f>
        <v>0</v>
      </c>
      <c r="U303" s="55">
        <f>R39971852</f>
        <v>0</v>
      </c>
      <c r="V303" s="55">
        <f>R39971853</f>
        <v>0</v>
      </c>
      <c r="W303" s="56">
        <f>R39971854</f>
        <v>0</v>
      </c>
    </row>
    <row r="304" spans="1:23" ht="12.75">
      <c r="A304" s="51">
        <f>IdentICO</f>
        <v>0</v>
      </c>
      <c r="B304" s="50">
        <f>IdentNazov</f>
        <v>0</v>
      </c>
      <c r="C304" s="50">
        <f>IdentUlica</f>
        <v>0</v>
      </c>
      <c r="D304" s="50">
        <f>IdentObec</f>
        <v>0</v>
      </c>
      <c r="E304" s="52">
        <f>IdentPSC</f>
        <v>0</v>
      </c>
      <c r="F304" s="50">
        <f>IdentKontakt</f>
        <v>0</v>
      </c>
      <c r="G304" s="50">
        <f>IdentTelefon</f>
        <v>0</v>
      </c>
      <c r="H304" s="50">
        <f>IdentOkresKod</f>
        <v>0</v>
      </c>
      <c r="I304" s="53">
        <f>IdentRegCislo</f>
        <v>0</v>
      </c>
      <c r="J304" s="54" t="str">
        <f>LEFT(IdentKOD1,2)</f>
        <v>55</v>
      </c>
      <c r="K304" s="50">
        <f>IdentKOD3</f>
        <v>0</v>
      </c>
      <c r="L304" s="50">
        <f>IdentKOD5</f>
        <v>0</v>
      </c>
      <c r="M304" s="50">
        <f>IdentKOD6</f>
        <v>0</v>
      </c>
      <c r="N304" s="50">
        <f>IdentKOD7</f>
        <v>0</v>
      </c>
      <c r="O304" s="50">
        <f>LEFT(IdentKOD8,1)</f>
      </c>
      <c r="P304" s="50">
        <f>IdentKOD9</f>
        <v>0</v>
      </c>
      <c r="Q304" s="50">
        <f>IdentKOD10</f>
        <v>0</v>
      </c>
      <c r="R304" s="50">
        <v>399</v>
      </c>
      <c r="S304" s="46" t="s">
        <v>719</v>
      </c>
      <c r="T304" s="55">
        <f>R39971871</f>
        <v>0</v>
      </c>
      <c r="U304" s="55">
        <f>R39971872</f>
        <v>0</v>
      </c>
      <c r="V304" s="57" t="str">
        <f>R39971873</f>
        <v>x</v>
      </c>
      <c r="W304" s="56">
        <f>R39971874</f>
        <v>0</v>
      </c>
    </row>
    <row r="305" spans="1:23" ht="12.75">
      <c r="A305" s="51">
        <f>IdentICO</f>
        <v>0</v>
      </c>
      <c r="B305" s="50">
        <f>IdentNazov</f>
        <v>0</v>
      </c>
      <c r="C305" s="50">
        <f>IdentUlica</f>
        <v>0</v>
      </c>
      <c r="D305" s="50">
        <f>IdentObec</f>
        <v>0</v>
      </c>
      <c r="E305" s="52">
        <f>IdentPSC</f>
        <v>0</v>
      </c>
      <c r="F305" s="50">
        <f>IdentKontakt</f>
        <v>0</v>
      </c>
      <c r="G305" s="50">
        <f>IdentTelefon</f>
        <v>0</v>
      </c>
      <c r="H305" s="50">
        <f>IdentOkresKod</f>
        <v>0</v>
      </c>
      <c r="I305" s="53">
        <f>IdentRegCislo</f>
        <v>0</v>
      </c>
      <c r="J305" s="54" t="str">
        <f>LEFT(IdentKOD1,2)</f>
        <v>55</v>
      </c>
      <c r="K305" s="50">
        <f>IdentKOD3</f>
        <v>0</v>
      </c>
      <c r="L305" s="50">
        <f>IdentKOD5</f>
        <v>0</v>
      </c>
      <c r="M305" s="50">
        <f>IdentKOD6</f>
        <v>0</v>
      </c>
      <c r="N305" s="50">
        <f>IdentKOD7</f>
        <v>0</v>
      </c>
      <c r="O305" s="50">
        <f>LEFT(IdentKOD8,1)</f>
      </c>
      <c r="P305" s="50">
        <f>IdentKOD9</f>
        <v>0</v>
      </c>
      <c r="Q305" s="50">
        <f>IdentKOD10</f>
        <v>0</v>
      </c>
      <c r="R305" s="50">
        <v>399</v>
      </c>
      <c r="S305" s="46" t="s">
        <v>721</v>
      </c>
      <c r="T305" s="55">
        <f>R39971881</f>
        <v>0</v>
      </c>
      <c r="U305" s="55">
        <f>R39971882</f>
        <v>0</v>
      </c>
      <c r="V305" s="55">
        <f>R39971883</f>
        <v>0</v>
      </c>
      <c r="W305" s="56">
        <f>R39971884</f>
        <v>0</v>
      </c>
    </row>
    <row r="306" spans="1:23" ht="12.75">
      <c r="A306" s="51">
        <f>IdentICO</f>
        <v>0</v>
      </c>
      <c r="B306" s="50">
        <f>IdentNazov</f>
        <v>0</v>
      </c>
      <c r="C306" s="50">
        <f>IdentUlica</f>
        <v>0</v>
      </c>
      <c r="D306" s="50">
        <f>IdentObec</f>
        <v>0</v>
      </c>
      <c r="E306" s="52">
        <f>IdentPSC</f>
        <v>0</v>
      </c>
      <c r="F306" s="50">
        <f>IdentKontakt</f>
        <v>0</v>
      </c>
      <c r="G306" s="50">
        <f>IdentTelefon</f>
        <v>0</v>
      </c>
      <c r="H306" s="50">
        <f>IdentOkresKod</f>
        <v>0</v>
      </c>
      <c r="I306" s="53">
        <f>IdentRegCislo</f>
        <v>0</v>
      </c>
      <c r="J306" s="54" t="str">
        <f>LEFT(IdentKOD1,2)</f>
        <v>55</v>
      </c>
      <c r="K306" s="50">
        <f>IdentKOD3</f>
        <v>0</v>
      </c>
      <c r="L306" s="50">
        <f>IdentKOD5</f>
        <v>0</v>
      </c>
      <c r="M306" s="50">
        <f>IdentKOD6</f>
        <v>0</v>
      </c>
      <c r="N306" s="50">
        <f>IdentKOD7</f>
        <v>0</v>
      </c>
      <c r="O306" s="50">
        <f>LEFT(IdentKOD8,1)</f>
      </c>
      <c r="P306" s="50">
        <f>IdentKOD9</f>
        <v>0</v>
      </c>
      <c r="Q306" s="50">
        <f>IdentKOD10</f>
        <v>0</v>
      </c>
      <c r="R306" s="50">
        <v>399</v>
      </c>
      <c r="S306" s="46" t="s">
        <v>724</v>
      </c>
      <c r="T306" s="55">
        <f>R39971901</f>
        <v>0</v>
      </c>
      <c r="U306" s="55">
        <f>R39971902</f>
        <v>0</v>
      </c>
      <c r="V306" s="57" t="str">
        <f>R39971903</f>
        <v>x</v>
      </c>
      <c r="W306" s="56">
        <f>R39971904</f>
        <v>0</v>
      </c>
    </row>
    <row r="307" spans="1:23" ht="12.75">
      <c r="A307" s="51">
        <f>IdentICO</f>
        <v>0</v>
      </c>
      <c r="B307" s="50">
        <f>IdentNazov</f>
        <v>0</v>
      </c>
      <c r="C307" s="50">
        <f>IdentUlica</f>
        <v>0</v>
      </c>
      <c r="D307" s="50">
        <f>IdentObec</f>
        <v>0</v>
      </c>
      <c r="E307" s="52">
        <f>IdentPSC</f>
        <v>0</v>
      </c>
      <c r="F307" s="50">
        <f>IdentKontakt</f>
        <v>0</v>
      </c>
      <c r="G307" s="50">
        <f>IdentTelefon</f>
        <v>0</v>
      </c>
      <c r="H307" s="50">
        <f>IdentOkresKod</f>
        <v>0</v>
      </c>
      <c r="I307" s="53">
        <f>IdentRegCislo</f>
        <v>0</v>
      </c>
      <c r="J307" s="54" t="str">
        <f>LEFT(IdentKOD1,2)</f>
        <v>55</v>
      </c>
      <c r="K307" s="50">
        <f>IdentKOD3</f>
        <v>0</v>
      </c>
      <c r="L307" s="50">
        <f>IdentKOD5</f>
        <v>0</v>
      </c>
      <c r="M307" s="50">
        <f>IdentKOD6</f>
        <v>0</v>
      </c>
      <c r="N307" s="50">
        <f>IdentKOD7</f>
        <v>0</v>
      </c>
      <c r="O307" s="50">
        <f>LEFT(IdentKOD8,1)</f>
      </c>
      <c r="P307" s="50">
        <f>IdentKOD9</f>
        <v>0</v>
      </c>
      <c r="Q307" s="50">
        <f>IdentKOD10</f>
        <v>0</v>
      </c>
      <c r="R307" s="50">
        <v>399</v>
      </c>
      <c r="S307" s="46" t="s">
        <v>726</v>
      </c>
      <c r="T307" s="55">
        <f>R39971951</f>
        <v>0</v>
      </c>
      <c r="U307" s="55">
        <f>R39971952</f>
        <v>0</v>
      </c>
      <c r="V307" s="57" t="str">
        <f>R39971953</f>
        <v>x</v>
      </c>
      <c r="W307" s="56">
        <f>R39971954</f>
        <v>0</v>
      </c>
    </row>
    <row r="308" spans="1:23" ht="12.75">
      <c r="A308" s="51">
        <f>IdentICO</f>
        <v>0</v>
      </c>
      <c r="B308" s="50">
        <f>IdentNazov</f>
        <v>0</v>
      </c>
      <c r="C308" s="50">
        <f>IdentUlica</f>
        <v>0</v>
      </c>
      <c r="D308" s="50">
        <f>IdentObec</f>
        <v>0</v>
      </c>
      <c r="E308" s="52">
        <f>IdentPSC</f>
        <v>0</v>
      </c>
      <c r="F308" s="50">
        <f>IdentKontakt</f>
        <v>0</v>
      </c>
      <c r="G308" s="50">
        <f>IdentTelefon</f>
        <v>0</v>
      </c>
      <c r="H308" s="50">
        <f>IdentOkresKod</f>
        <v>0</v>
      </c>
      <c r="I308" s="53">
        <f>IdentRegCislo</f>
        <v>0</v>
      </c>
      <c r="J308" s="54" t="str">
        <f>LEFT(IdentKOD1,2)</f>
        <v>55</v>
      </c>
      <c r="K308" s="50">
        <f>IdentKOD3</f>
        <v>0</v>
      </c>
      <c r="L308" s="50">
        <f>IdentKOD5</f>
        <v>0</v>
      </c>
      <c r="M308" s="50">
        <f>IdentKOD6</f>
        <v>0</v>
      </c>
      <c r="N308" s="50">
        <f>IdentKOD7</f>
        <v>0</v>
      </c>
      <c r="O308" s="50">
        <f>LEFT(IdentKOD8,1)</f>
      </c>
      <c r="P308" s="50">
        <f>IdentKOD9</f>
        <v>0</v>
      </c>
      <c r="Q308" s="50">
        <f>IdentKOD10</f>
        <v>0</v>
      </c>
      <c r="R308" s="50">
        <v>399</v>
      </c>
      <c r="S308" s="46" t="s">
        <v>729</v>
      </c>
      <c r="T308" s="55">
        <f>R39972001</f>
        <v>0</v>
      </c>
      <c r="U308" s="55">
        <f>R39972002</f>
        <v>0</v>
      </c>
      <c r="V308" s="57" t="str">
        <f>R39972003</f>
        <v>x</v>
      </c>
      <c r="W308" s="56">
        <f>R39972004</f>
        <v>0</v>
      </c>
    </row>
    <row r="309" spans="1:23" ht="12.75">
      <c r="A309" s="51">
        <f>IdentICO</f>
        <v>0</v>
      </c>
      <c r="B309" s="50">
        <f>IdentNazov</f>
        <v>0</v>
      </c>
      <c r="C309" s="50">
        <f>IdentUlica</f>
        <v>0</v>
      </c>
      <c r="D309" s="50">
        <f>IdentObec</f>
        <v>0</v>
      </c>
      <c r="E309" s="52">
        <f>IdentPSC</f>
        <v>0</v>
      </c>
      <c r="F309" s="50">
        <f>IdentKontakt</f>
        <v>0</v>
      </c>
      <c r="G309" s="50">
        <f>IdentTelefon</f>
        <v>0</v>
      </c>
      <c r="H309" s="50">
        <f>IdentOkresKod</f>
        <v>0</v>
      </c>
      <c r="I309" s="53">
        <f>IdentRegCislo</f>
        <v>0</v>
      </c>
      <c r="J309" s="54" t="str">
        <f>LEFT(IdentKOD1,2)</f>
        <v>55</v>
      </c>
      <c r="K309" s="50">
        <f>IdentKOD3</f>
        <v>0</v>
      </c>
      <c r="L309" s="50">
        <f>IdentKOD5</f>
        <v>0</v>
      </c>
      <c r="M309" s="50">
        <f>IdentKOD6</f>
        <v>0</v>
      </c>
      <c r="N309" s="50">
        <f>IdentKOD7</f>
        <v>0</v>
      </c>
      <c r="O309" s="50">
        <f>LEFT(IdentKOD8,1)</f>
      </c>
      <c r="P309" s="50">
        <f>IdentKOD9</f>
        <v>0</v>
      </c>
      <c r="Q309" s="50">
        <f>IdentKOD10</f>
        <v>0</v>
      </c>
      <c r="R309" s="50">
        <v>399</v>
      </c>
      <c r="S309" s="46" t="s">
        <v>731</v>
      </c>
      <c r="T309" s="55">
        <f>R39972011</f>
        <v>0</v>
      </c>
      <c r="U309" s="55">
        <f>R39972012</f>
        <v>0</v>
      </c>
      <c r="V309" s="57" t="str">
        <f>R39972013</f>
        <v>x</v>
      </c>
      <c r="W309" s="56">
        <f>R39972014</f>
        <v>0</v>
      </c>
    </row>
    <row r="310" spans="1:23" ht="12.75">
      <c r="A310" s="51">
        <f>IdentICO</f>
        <v>0</v>
      </c>
      <c r="B310" s="50">
        <f>IdentNazov</f>
        <v>0</v>
      </c>
      <c r="C310" s="50">
        <f>IdentUlica</f>
        <v>0</v>
      </c>
      <c r="D310" s="50">
        <f>IdentObec</f>
        <v>0</v>
      </c>
      <c r="E310" s="52">
        <f>IdentPSC</f>
        <v>0</v>
      </c>
      <c r="F310" s="50">
        <f>IdentKontakt</f>
        <v>0</v>
      </c>
      <c r="G310" s="50">
        <f>IdentTelefon</f>
        <v>0</v>
      </c>
      <c r="H310" s="50">
        <f>IdentOkresKod</f>
        <v>0</v>
      </c>
      <c r="I310" s="53">
        <f>IdentRegCislo</f>
        <v>0</v>
      </c>
      <c r="J310" s="54" t="str">
        <f>LEFT(IdentKOD1,2)</f>
        <v>55</v>
      </c>
      <c r="K310" s="50">
        <f>IdentKOD3</f>
        <v>0</v>
      </c>
      <c r="L310" s="50">
        <f>IdentKOD5</f>
        <v>0</v>
      </c>
      <c r="M310" s="50">
        <f>IdentKOD6</f>
        <v>0</v>
      </c>
      <c r="N310" s="50">
        <f>IdentKOD7</f>
        <v>0</v>
      </c>
      <c r="O310" s="50">
        <f>LEFT(IdentKOD8,1)</f>
      </c>
      <c r="P310" s="50">
        <f>IdentKOD9</f>
        <v>0</v>
      </c>
      <c r="Q310" s="50">
        <f>IdentKOD10</f>
        <v>0</v>
      </c>
      <c r="R310" s="50">
        <v>399</v>
      </c>
      <c r="S310" s="46" t="s">
        <v>733</v>
      </c>
      <c r="T310" s="55">
        <f>R39972021</f>
        <v>0</v>
      </c>
      <c r="U310" s="55">
        <f>R39972022</f>
        <v>0</v>
      </c>
      <c r="V310" s="55">
        <f>R39972023</f>
        <v>0</v>
      </c>
      <c r="W310" s="56">
        <f>R39972024</f>
        <v>0</v>
      </c>
    </row>
    <row r="311" spans="1:23" ht="12.75">
      <c r="A311" s="51">
        <f>IdentICO</f>
        <v>0</v>
      </c>
      <c r="B311" s="50">
        <f>IdentNazov</f>
        <v>0</v>
      </c>
      <c r="C311" s="50">
        <f>IdentUlica</f>
        <v>0</v>
      </c>
      <c r="D311" s="50">
        <f>IdentObec</f>
        <v>0</v>
      </c>
      <c r="E311" s="52">
        <f>IdentPSC</f>
        <v>0</v>
      </c>
      <c r="F311" s="50">
        <f>IdentKontakt</f>
        <v>0</v>
      </c>
      <c r="G311" s="50">
        <f>IdentTelefon</f>
        <v>0</v>
      </c>
      <c r="H311" s="50">
        <f>IdentOkresKod</f>
        <v>0</v>
      </c>
      <c r="I311" s="53">
        <f>IdentRegCislo</f>
        <v>0</v>
      </c>
      <c r="J311" s="54" t="str">
        <f>LEFT(IdentKOD1,2)</f>
        <v>55</v>
      </c>
      <c r="K311" s="50">
        <f>IdentKOD3</f>
        <v>0</v>
      </c>
      <c r="L311" s="50">
        <f>IdentKOD5</f>
        <v>0</v>
      </c>
      <c r="M311" s="50">
        <f>IdentKOD6</f>
        <v>0</v>
      </c>
      <c r="N311" s="50">
        <f>IdentKOD7</f>
        <v>0</v>
      </c>
      <c r="O311" s="50">
        <f>LEFT(IdentKOD8,1)</f>
      </c>
      <c r="P311" s="50">
        <f>IdentKOD9</f>
        <v>0</v>
      </c>
      <c r="Q311" s="50">
        <f>IdentKOD10</f>
        <v>0</v>
      </c>
      <c r="R311" s="50">
        <v>399</v>
      </c>
      <c r="S311" s="46" t="s">
        <v>736</v>
      </c>
      <c r="T311" s="55">
        <f>R39972051</f>
        <v>0</v>
      </c>
      <c r="U311" s="55">
        <f>R39972052</f>
        <v>0</v>
      </c>
      <c r="V311" s="57" t="str">
        <f>R39972053</f>
        <v>x</v>
      </c>
      <c r="W311" s="56">
        <f>R39972054</f>
        <v>0</v>
      </c>
    </row>
    <row r="312" spans="1:23" ht="12.75">
      <c r="A312" s="51">
        <f>IdentICO</f>
        <v>0</v>
      </c>
      <c r="B312" s="50">
        <f>IdentNazov</f>
        <v>0</v>
      </c>
      <c r="C312" s="50">
        <f>IdentUlica</f>
        <v>0</v>
      </c>
      <c r="D312" s="50">
        <f>IdentObec</f>
        <v>0</v>
      </c>
      <c r="E312" s="52">
        <f>IdentPSC</f>
        <v>0</v>
      </c>
      <c r="F312" s="50">
        <f>IdentKontakt</f>
        <v>0</v>
      </c>
      <c r="G312" s="50">
        <f>IdentTelefon</f>
        <v>0</v>
      </c>
      <c r="H312" s="50">
        <f>IdentOkresKod</f>
        <v>0</v>
      </c>
      <c r="I312" s="53">
        <f>IdentRegCislo</f>
        <v>0</v>
      </c>
      <c r="J312" s="54" t="str">
        <f>LEFT(IdentKOD1,2)</f>
        <v>55</v>
      </c>
      <c r="K312" s="50">
        <f>IdentKOD3</f>
        <v>0</v>
      </c>
      <c r="L312" s="50">
        <f>IdentKOD5</f>
        <v>0</v>
      </c>
      <c r="M312" s="50">
        <f>IdentKOD6</f>
        <v>0</v>
      </c>
      <c r="N312" s="50">
        <f>IdentKOD7</f>
        <v>0</v>
      </c>
      <c r="O312" s="50">
        <f>LEFT(IdentKOD8,1)</f>
      </c>
      <c r="P312" s="50">
        <f>IdentKOD9</f>
        <v>0</v>
      </c>
      <c r="Q312" s="50">
        <f>IdentKOD10</f>
        <v>0</v>
      </c>
      <c r="R312" s="50">
        <v>399</v>
      </c>
      <c r="S312" s="46" t="s">
        <v>738</v>
      </c>
      <c r="T312" s="55">
        <f>R39972061</f>
        <v>0</v>
      </c>
      <c r="U312" s="55">
        <f>R39972062</f>
        <v>0</v>
      </c>
      <c r="V312" s="57" t="str">
        <f>R39972063</f>
        <v>x</v>
      </c>
      <c r="W312" s="56">
        <f>R39972064</f>
        <v>0</v>
      </c>
    </row>
    <row r="313" spans="1:23" ht="12.75">
      <c r="A313" s="51">
        <f>IdentICO</f>
        <v>0</v>
      </c>
      <c r="B313" s="50">
        <f>IdentNazov</f>
        <v>0</v>
      </c>
      <c r="C313" s="50">
        <f>IdentUlica</f>
        <v>0</v>
      </c>
      <c r="D313" s="50">
        <f>IdentObec</f>
        <v>0</v>
      </c>
      <c r="E313" s="52">
        <f>IdentPSC</f>
        <v>0</v>
      </c>
      <c r="F313" s="50">
        <f>IdentKontakt</f>
        <v>0</v>
      </c>
      <c r="G313" s="50">
        <f>IdentTelefon</f>
        <v>0</v>
      </c>
      <c r="H313" s="50">
        <f>IdentOkresKod</f>
        <v>0</v>
      </c>
      <c r="I313" s="53">
        <f>IdentRegCislo</f>
        <v>0</v>
      </c>
      <c r="J313" s="54" t="str">
        <f>LEFT(IdentKOD1,2)</f>
        <v>55</v>
      </c>
      <c r="K313" s="50">
        <f>IdentKOD3</f>
        <v>0</v>
      </c>
      <c r="L313" s="50">
        <f>IdentKOD5</f>
        <v>0</v>
      </c>
      <c r="M313" s="50">
        <f>IdentKOD6</f>
        <v>0</v>
      </c>
      <c r="N313" s="50">
        <f>IdentKOD7</f>
        <v>0</v>
      </c>
      <c r="O313" s="50">
        <f>LEFT(IdentKOD8,1)</f>
      </c>
      <c r="P313" s="50">
        <f>IdentKOD9</f>
        <v>0</v>
      </c>
      <c r="Q313" s="50">
        <f>IdentKOD10</f>
        <v>0</v>
      </c>
      <c r="R313" s="50">
        <v>399</v>
      </c>
      <c r="S313" s="46" t="s">
        <v>740</v>
      </c>
      <c r="T313" s="55">
        <f>R39972071</f>
        <v>0</v>
      </c>
      <c r="U313" s="55">
        <f>R39972072</f>
        <v>0</v>
      </c>
      <c r="V313" s="55">
        <f>R39972073</f>
        <v>0</v>
      </c>
      <c r="W313" s="56">
        <f>R39972074</f>
        <v>0</v>
      </c>
    </row>
    <row r="314" spans="1:23" ht="12.75">
      <c r="A314" s="51">
        <f>IdentICO</f>
        <v>0</v>
      </c>
      <c r="B314" s="50">
        <f>IdentNazov</f>
        <v>0</v>
      </c>
      <c r="C314" s="50">
        <f>IdentUlica</f>
        <v>0</v>
      </c>
      <c r="D314" s="50">
        <f>IdentObec</f>
        <v>0</v>
      </c>
      <c r="E314" s="52">
        <f>IdentPSC</f>
        <v>0</v>
      </c>
      <c r="F314" s="50">
        <f>IdentKontakt</f>
        <v>0</v>
      </c>
      <c r="G314" s="50">
        <f>IdentTelefon</f>
        <v>0</v>
      </c>
      <c r="H314" s="50">
        <f>IdentOkresKod</f>
        <v>0</v>
      </c>
      <c r="I314" s="53">
        <f>IdentRegCislo</f>
        <v>0</v>
      </c>
      <c r="J314" s="54" t="str">
        <f>LEFT(IdentKOD1,2)</f>
        <v>55</v>
      </c>
      <c r="K314" s="50">
        <f>IdentKOD3</f>
        <v>0</v>
      </c>
      <c r="L314" s="50">
        <f>IdentKOD5</f>
        <v>0</v>
      </c>
      <c r="M314" s="50">
        <f>IdentKOD6</f>
        <v>0</v>
      </c>
      <c r="N314" s="50">
        <f>IdentKOD7</f>
        <v>0</v>
      </c>
      <c r="O314" s="50">
        <f>LEFT(IdentKOD8,1)</f>
      </c>
      <c r="P314" s="50">
        <f>IdentKOD9</f>
        <v>0</v>
      </c>
      <c r="Q314" s="50">
        <f>IdentKOD10</f>
        <v>0</v>
      </c>
      <c r="R314" s="50">
        <v>399</v>
      </c>
      <c r="S314" s="46" t="s">
        <v>742</v>
      </c>
      <c r="T314" s="55">
        <f>R39972101</f>
        <v>0</v>
      </c>
      <c r="U314" s="55">
        <f>R39972102</f>
        <v>0</v>
      </c>
      <c r="V314" s="55">
        <f>R39972103</f>
        <v>0</v>
      </c>
      <c r="W314" s="56">
        <f>R39972104</f>
        <v>0</v>
      </c>
    </row>
    <row r="315" spans="1:23" ht="12.75">
      <c r="A315" s="51">
        <f>IdentICO</f>
        <v>0</v>
      </c>
      <c r="B315" s="50">
        <f>IdentNazov</f>
        <v>0</v>
      </c>
      <c r="C315" s="50">
        <f>IdentUlica</f>
        <v>0</v>
      </c>
      <c r="D315" s="50">
        <f>IdentObec</f>
        <v>0</v>
      </c>
      <c r="E315" s="52">
        <f>IdentPSC</f>
        <v>0</v>
      </c>
      <c r="F315" s="50">
        <f>IdentKontakt</f>
        <v>0</v>
      </c>
      <c r="G315" s="50">
        <f>IdentTelefon</f>
        <v>0</v>
      </c>
      <c r="H315" s="50">
        <f>IdentOkresKod</f>
        <v>0</v>
      </c>
      <c r="I315" s="53">
        <f>IdentRegCislo</f>
        <v>0</v>
      </c>
      <c r="J315" s="54" t="str">
        <f>LEFT(IdentKOD1,2)</f>
        <v>55</v>
      </c>
      <c r="K315" s="50">
        <f>IdentKOD3</f>
        <v>0</v>
      </c>
      <c r="L315" s="50">
        <f>IdentKOD5</f>
        <v>0</v>
      </c>
      <c r="M315" s="50">
        <f>IdentKOD6</f>
        <v>0</v>
      </c>
      <c r="N315" s="50">
        <f>IdentKOD7</f>
        <v>0</v>
      </c>
      <c r="O315" s="50">
        <f>LEFT(IdentKOD8,1)</f>
      </c>
      <c r="P315" s="50">
        <f>IdentKOD9</f>
        <v>0</v>
      </c>
      <c r="Q315" s="50">
        <f>IdentKOD10</f>
        <v>0</v>
      </c>
      <c r="R315" s="50">
        <v>399</v>
      </c>
      <c r="S315" s="46" t="s">
        <v>744</v>
      </c>
      <c r="T315" s="55">
        <f>R39972111</f>
        <v>0</v>
      </c>
      <c r="U315" s="55">
        <f>R39972112</f>
        <v>0</v>
      </c>
      <c r="V315" s="55">
        <f>R39972113</f>
        <v>0</v>
      </c>
      <c r="W315" s="56">
        <f>R39972114</f>
        <v>0</v>
      </c>
    </row>
    <row r="316" spans="1:23" ht="12.75">
      <c r="A316" s="51">
        <f>IdentICO</f>
        <v>0</v>
      </c>
      <c r="B316" s="50">
        <f>IdentNazov</f>
        <v>0</v>
      </c>
      <c r="C316" s="50">
        <f>IdentUlica</f>
        <v>0</v>
      </c>
      <c r="D316" s="50">
        <f>IdentObec</f>
        <v>0</v>
      </c>
      <c r="E316" s="52">
        <f>IdentPSC</f>
        <v>0</v>
      </c>
      <c r="F316" s="50">
        <f>IdentKontakt</f>
        <v>0</v>
      </c>
      <c r="G316" s="50">
        <f>IdentTelefon</f>
        <v>0</v>
      </c>
      <c r="H316" s="50">
        <f>IdentOkresKod</f>
        <v>0</v>
      </c>
      <c r="I316" s="53">
        <f>IdentRegCislo</f>
        <v>0</v>
      </c>
      <c r="J316" s="54" t="str">
        <f>LEFT(IdentKOD1,2)</f>
        <v>55</v>
      </c>
      <c r="K316" s="50">
        <f>IdentKOD3</f>
        <v>0</v>
      </c>
      <c r="L316" s="50">
        <f>IdentKOD5</f>
        <v>0</v>
      </c>
      <c r="M316" s="50">
        <f>IdentKOD6</f>
        <v>0</v>
      </c>
      <c r="N316" s="50">
        <f>IdentKOD7</f>
        <v>0</v>
      </c>
      <c r="O316" s="50">
        <f>LEFT(IdentKOD8,1)</f>
      </c>
      <c r="P316" s="50">
        <f>IdentKOD9</f>
        <v>0</v>
      </c>
      <c r="Q316" s="50">
        <f>IdentKOD10</f>
        <v>0</v>
      </c>
      <c r="R316" s="50">
        <v>399</v>
      </c>
      <c r="S316" s="46" t="s">
        <v>746</v>
      </c>
      <c r="T316" s="55">
        <f>R39972201</f>
        <v>0</v>
      </c>
      <c r="U316" s="55">
        <f>R39972202</f>
        <v>0</v>
      </c>
      <c r="V316" s="55">
        <f>R39972203</f>
        <v>0</v>
      </c>
      <c r="W316" s="56">
        <f>R39972204</f>
        <v>0</v>
      </c>
    </row>
    <row r="317" spans="1:23" ht="12.75">
      <c r="A317" s="51">
        <f>IdentICO</f>
        <v>0</v>
      </c>
      <c r="B317" s="50">
        <f>IdentNazov</f>
        <v>0</v>
      </c>
      <c r="C317" s="50">
        <f>IdentUlica</f>
        <v>0</v>
      </c>
      <c r="D317" s="50">
        <f>IdentObec</f>
        <v>0</v>
      </c>
      <c r="E317" s="52">
        <f>IdentPSC</f>
        <v>0</v>
      </c>
      <c r="F317" s="50">
        <f>IdentKontakt</f>
        <v>0</v>
      </c>
      <c r="G317" s="50">
        <f>IdentTelefon</f>
        <v>0</v>
      </c>
      <c r="H317" s="50">
        <f>IdentOkresKod</f>
        <v>0</v>
      </c>
      <c r="I317" s="53">
        <f>IdentRegCislo</f>
        <v>0</v>
      </c>
      <c r="J317" s="54" t="str">
        <f>LEFT(IdentKOD1,2)</f>
        <v>55</v>
      </c>
      <c r="K317" s="50">
        <f>IdentKOD3</f>
        <v>0</v>
      </c>
      <c r="L317" s="50">
        <f>IdentKOD5</f>
        <v>0</v>
      </c>
      <c r="M317" s="50">
        <f>IdentKOD6</f>
        <v>0</v>
      </c>
      <c r="N317" s="50">
        <f>IdentKOD7</f>
        <v>0</v>
      </c>
      <c r="O317" s="50">
        <f>LEFT(IdentKOD8,1)</f>
      </c>
      <c r="P317" s="50">
        <f>IdentKOD9</f>
        <v>0</v>
      </c>
      <c r="Q317" s="50">
        <f>IdentKOD10</f>
        <v>0</v>
      </c>
      <c r="R317" s="50">
        <v>399</v>
      </c>
      <c r="S317" s="46" t="s">
        <v>748</v>
      </c>
      <c r="T317" s="55">
        <f>R39972211</f>
        <v>0</v>
      </c>
      <c r="U317" s="55">
        <f>R39972212</f>
        <v>0</v>
      </c>
      <c r="V317" s="55">
        <f>R39972213</f>
        <v>0</v>
      </c>
      <c r="W317" s="56">
        <f>R39972214</f>
        <v>0</v>
      </c>
    </row>
    <row r="318" spans="1:23" ht="12.75">
      <c r="A318" s="51">
        <f>IdentICO</f>
        <v>0</v>
      </c>
      <c r="B318" s="50">
        <f>IdentNazov</f>
        <v>0</v>
      </c>
      <c r="C318" s="50">
        <f>IdentUlica</f>
        <v>0</v>
      </c>
      <c r="D318" s="50">
        <f>IdentObec</f>
        <v>0</v>
      </c>
      <c r="E318" s="52">
        <f>IdentPSC</f>
        <v>0</v>
      </c>
      <c r="F318" s="50">
        <f>IdentKontakt</f>
        <v>0</v>
      </c>
      <c r="G318" s="50">
        <f>IdentTelefon</f>
        <v>0</v>
      </c>
      <c r="H318" s="50">
        <f>IdentOkresKod</f>
        <v>0</v>
      </c>
      <c r="I318" s="53">
        <f>IdentRegCislo</f>
        <v>0</v>
      </c>
      <c r="J318" s="54" t="str">
        <f>LEFT(IdentKOD1,2)</f>
        <v>55</v>
      </c>
      <c r="K318" s="50">
        <f>IdentKOD3</f>
        <v>0</v>
      </c>
      <c r="L318" s="50">
        <f>IdentKOD5</f>
        <v>0</v>
      </c>
      <c r="M318" s="50">
        <f>IdentKOD6</f>
        <v>0</v>
      </c>
      <c r="N318" s="50">
        <f>IdentKOD7</f>
        <v>0</v>
      </c>
      <c r="O318" s="50">
        <f>LEFT(IdentKOD8,1)</f>
      </c>
      <c r="P318" s="50">
        <f>IdentKOD9</f>
        <v>0</v>
      </c>
      <c r="Q318" s="50">
        <f>IdentKOD10</f>
        <v>0</v>
      </c>
      <c r="R318" s="50">
        <v>399</v>
      </c>
      <c r="S318" s="46" t="s">
        <v>750</v>
      </c>
      <c r="T318" s="55">
        <f>R39972251</f>
        <v>0</v>
      </c>
      <c r="U318" s="55">
        <f>R39972252</f>
        <v>0</v>
      </c>
      <c r="V318" s="55">
        <f>R39972253</f>
        <v>0</v>
      </c>
      <c r="W318" s="56">
        <f>R39972254</f>
        <v>0</v>
      </c>
    </row>
    <row r="319" spans="1:23" ht="12.75">
      <c r="A319" s="51">
        <f>IdentICO</f>
        <v>0</v>
      </c>
      <c r="B319" s="50">
        <f>IdentNazov</f>
        <v>0</v>
      </c>
      <c r="C319" s="50">
        <f>IdentUlica</f>
        <v>0</v>
      </c>
      <c r="D319" s="50">
        <f>IdentObec</f>
        <v>0</v>
      </c>
      <c r="E319" s="52">
        <f>IdentPSC</f>
        <v>0</v>
      </c>
      <c r="F319" s="50">
        <f>IdentKontakt</f>
        <v>0</v>
      </c>
      <c r="G319" s="50">
        <f>IdentTelefon</f>
        <v>0</v>
      </c>
      <c r="H319" s="50">
        <f>IdentOkresKod</f>
        <v>0</v>
      </c>
      <c r="I319" s="53">
        <f>IdentRegCislo</f>
        <v>0</v>
      </c>
      <c r="J319" s="54" t="str">
        <f>LEFT(IdentKOD1,2)</f>
        <v>55</v>
      </c>
      <c r="K319" s="50">
        <f>IdentKOD3</f>
        <v>0</v>
      </c>
      <c r="L319" s="50">
        <f>IdentKOD5</f>
        <v>0</v>
      </c>
      <c r="M319" s="50">
        <f>IdentKOD6</f>
        <v>0</v>
      </c>
      <c r="N319" s="50">
        <f>IdentKOD7</f>
        <v>0</v>
      </c>
      <c r="O319" s="50">
        <f>LEFT(IdentKOD8,1)</f>
      </c>
      <c r="P319" s="50">
        <f>IdentKOD9</f>
        <v>0</v>
      </c>
      <c r="Q319" s="50">
        <f>IdentKOD10</f>
        <v>0</v>
      </c>
      <c r="R319" s="50">
        <v>399</v>
      </c>
      <c r="S319" s="46" t="s">
        <v>752</v>
      </c>
      <c r="T319" s="55">
        <f>R39972261</f>
        <v>0</v>
      </c>
      <c r="U319" s="55">
        <f>R39972262</f>
        <v>0</v>
      </c>
      <c r="V319" s="55">
        <f>R39972263</f>
        <v>0</v>
      </c>
      <c r="W319" s="56">
        <f>R39972264</f>
        <v>0</v>
      </c>
    </row>
    <row r="320" spans="1:23" ht="12.75">
      <c r="A320" s="51">
        <f>IdentICO</f>
        <v>0</v>
      </c>
      <c r="B320" s="50">
        <f>IdentNazov</f>
        <v>0</v>
      </c>
      <c r="C320" s="50">
        <f>IdentUlica</f>
        <v>0</v>
      </c>
      <c r="D320" s="50">
        <f>IdentObec</f>
        <v>0</v>
      </c>
      <c r="E320" s="52">
        <f>IdentPSC</f>
        <v>0</v>
      </c>
      <c r="F320" s="50">
        <f>IdentKontakt</f>
        <v>0</v>
      </c>
      <c r="G320" s="50">
        <f>IdentTelefon</f>
        <v>0</v>
      </c>
      <c r="H320" s="50">
        <f>IdentOkresKod</f>
        <v>0</v>
      </c>
      <c r="I320" s="53">
        <f>IdentRegCislo</f>
        <v>0</v>
      </c>
      <c r="J320" s="54" t="str">
        <f>LEFT(IdentKOD1,2)</f>
        <v>55</v>
      </c>
      <c r="K320" s="50">
        <f>IdentKOD3</f>
        <v>0</v>
      </c>
      <c r="L320" s="50">
        <f>IdentKOD5</f>
        <v>0</v>
      </c>
      <c r="M320" s="50">
        <f>IdentKOD6</f>
        <v>0</v>
      </c>
      <c r="N320" s="50">
        <f>IdentKOD7</f>
        <v>0</v>
      </c>
      <c r="O320" s="50">
        <f>LEFT(IdentKOD8,1)</f>
      </c>
      <c r="P320" s="50">
        <f>IdentKOD9</f>
        <v>0</v>
      </c>
      <c r="Q320" s="50">
        <f>IdentKOD10</f>
        <v>0</v>
      </c>
      <c r="R320" s="50">
        <v>399</v>
      </c>
      <c r="S320" s="46" t="s">
        <v>754</v>
      </c>
      <c r="T320" s="55">
        <f>R39972301</f>
        <v>0</v>
      </c>
      <c r="U320" s="55">
        <f>R39972302</f>
        <v>0</v>
      </c>
      <c r="V320" s="55">
        <f>R39972303</f>
        <v>0</v>
      </c>
      <c r="W320" s="56">
        <f>R39972304</f>
        <v>0</v>
      </c>
    </row>
    <row r="321" spans="1:23" ht="12.75">
      <c r="A321" s="51">
        <f>IdentICO</f>
        <v>0</v>
      </c>
      <c r="B321" s="50">
        <f>IdentNazov</f>
        <v>0</v>
      </c>
      <c r="C321" s="50">
        <f>IdentUlica</f>
        <v>0</v>
      </c>
      <c r="D321" s="50">
        <f>IdentObec</f>
        <v>0</v>
      </c>
      <c r="E321" s="52">
        <f>IdentPSC</f>
        <v>0</v>
      </c>
      <c r="F321" s="50">
        <f>IdentKontakt</f>
        <v>0</v>
      </c>
      <c r="G321" s="50">
        <f>IdentTelefon</f>
        <v>0</v>
      </c>
      <c r="H321" s="50">
        <f>IdentOkresKod</f>
        <v>0</v>
      </c>
      <c r="I321" s="53">
        <f>IdentRegCislo</f>
        <v>0</v>
      </c>
      <c r="J321" s="54" t="str">
        <f>LEFT(IdentKOD1,2)</f>
        <v>55</v>
      </c>
      <c r="K321" s="50">
        <f>IdentKOD3</f>
        <v>0</v>
      </c>
      <c r="L321" s="50">
        <f>IdentKOD5</f>
        <v>0</v>
      </c>
      <c r="M321" s="50">
        <f>IdentKOD6</f>
        <v>0</v>
      </c>
      <c r="N321" s="50">
        <f>IdentKOD7</f>
        <v>0</v>
      </c>
      <c r="O321" s="50">
        <f>LEFT(IdentKOD8,1)</f>
      </c>
      <c r="P321" s="50">
        <f>IdentKOD9</f>
        <v>0</v>
      </c>
      <c r="Q321" s="50">
        <f>IdentKOD10</f>
        <v>0</v>
      </c>
      <c r="R321" s="50">
        <v>399</v>
      </c>
      <c r="S321" s="46" t="s">
        <v>756</v>
      </c>
      <c r="T321" s="55">
        <f>R39972311</f>
        <v>0</v>
      </c>
      <c r="U321" s="55">
        <f>R39972312</f>
        <v>0</v>
      </c>
      <c r="V321" s="55">
        <f>R39972313</f>
        <v>0</v>
      </c>
      <c r="W321" s="56">
        <f>R39972314</f>
        <v>0</v>
      </c>
    </row>
    <row r="322" spans="1:23" ht="12.75">
      <c r="A322" s="51">
        <f>IdentICO</f>
        <v>0</v>
      </c>
      <c r="B322" s="50">
        <f>IdentNazov</f>
        <v>0</v>
      </c>
      <c r="C322" s="50">
        <f>IdentUlica</f>
        <v>0</v>
      </c>
      <c r="D322" s="50">
        <f>IdentObec</f>
        <v>0</v>
      </c>
      <c r="E322" s="52">
        <f>IdentPSC</f>
        <v>0</v>
      </c>
      <c r="F322" s="50">
        <f>IdentKontakt</f>
        <v>0</v>
      </c>
      <c r="G322" s="50">
        <f>IdentTelefon</f>
        <v>0</v>
      </c>
      <c r="H322" s="50">
        <f>IdentOkresKod</f>
        <v>0</v>
      </c>
      <c r="I322" s="53">
        <f>IdentRegCislo</f>
        <v>0</v>
      </c>
      <c r="J322" s="54" t="str">
        <f>LEFT(IdentKOD1,2)</f>
        <v>55</v>
      </c>
      <c r="K322" s="50">
        <f>IdentKOD3</f>
        <v>0</v>
      </c>
      <c r="L322" s="50">
        <f>IdentKOD5</f>
        <v>0</v>
      </c>
      <c r="M322" s="50">
        <f>IdentKOD6</f>
        <v>0</v>
      </c>
      <c r="N322" s="50">
        <f>IdentKOD7</f>
        <v>0</v>
      </c>
      <c r="O322" s="50">
        <f>LEFT(IdentKOD8,1)</f>
      </c>
      <c r="P322" s="50">
        <f>IdentKOD9</f>
        <v>0</v>
      </c>
      <c r="Q322" s="50">
        <f>IdentKOD10</f>
        <v>0</v>
      </c>
      <c r="R322" s="50">
        <v>399</v>
      </c>
      <c r="S322" s="46" t="s">
        <v>758</v>
      </c>
      <c r="T322" s="55">
        <f>R39972401</f>
        <v>0</v>
      </c>
      <c r="U322" s="55">
        <f>R39972402</f>
        <v>0</v>
      </c>
      <c r="V322" s="57" t="str">
        <f>R39972403</f>
        <v>x</v>
      </c>
      <c r="W322" s="56">
        <f>R39972404</f>
        <v>0</v>
      </c>
    </row>
    <row r="323" spans="1:23" ht="12.75">
      <c r="A323" s="51">
        <f>IdentICO</f>
        <v>0</v>
      </c>
      <c r="B323" s="50">
        <f>IdentNazov</f>
        <v>0</v>
      </c>
      <c r="C323" s="50">
        <f>IdentUlica</f>
        <v>0</v>
      </c>
      <c r="D323" s="50">
        <f>IdentObec</f>
        <v>0</v>
      </c>
      <c r="E323" s="52">
        <f>IdentPSC</f>
        <v>0</v>
      </c>
      <c r="F323" s="50">
        <f>IdentKontakt</f>
        <v>0</v>
      </c>
      <c r="G323" s="50">
        <f>IdentTelefon</f>
        <v>0</v>
      </c>
      <c r="H323" s="50">
        <f>IdentOkresKod</f>
        <v>0</v>
      </c>
      <c r="I323" s="53">
        <f>IdentRegCislo</f>
        <v>0</v>
      </c>
      <c r="J323" s="54" t="str">
        <f>LEFT(IdentKOD1,2)</f>
        <v>55</v>
      </c>
      <c r="K323" s="50">
        <f>IdentKOD3</f>
        <v>0</v>
      </c>
      <c r="L323" s="50">
        <f>IdentKOD5</f>
        <v>0</v>
      </c>
      <c r="M323" s="50">
        <f>IdentKOD6</f>
        <v>0</v>
      </c>
      <c r="N323" s="50">
        <f>IdentKOD7</f>
        <v>0</v>
      </c>
      <c r="O323" s="50">
        <f>LEFT(IdentKOD8,1)</f>
      </c>
      <c r="P323" s="50">
        <f>IdentKOD9</f>
        <v>0</v>
      </c>
      <c r="Q323" s="50">
        <f>IdentKOD10</f>
        <v>0</v>
      </c>
      <c r="R323" s="50">
        <v>399</v>
      </c>
      <c r="S323" s="46" t="s">
        <v>760</v>
      </c>
      <c r="T323" s="55">
        <f>R39972411</f>
        <v>0</v>
      </c>
      <c r="U323" s="55">
        <f>R39972412</f>
        <v>0</v>
      </c>
      <c r="V323" s="57" t="str">
        <f>R39972413</f>
        <v>x</v>
      </c>
      <c r="W323" s="56">
        <f>R39972414</f>
        <v>0</v>
      </c>
    </row>
    <row r="324" spans="1:23" ht="12.75">
      <c r="A324" s="51">
        <f>IdentICO</f>
        <v>0</v>
      </c>
      <c r="B324" s="50">
        <f>IdentNazov</f>
        <v>0</v>
      </c>
      <c r="C324" s="50">
        <f>IdentUlica</f>
        <v>0</v>
      </c>
      <c r="D324" s="50">
        <f>IdentObec</f>
        <v>0</v>
      </c>
      <c r="E324" s="52">
        <f>IdentPSC</f>
        <v>0</v>
      </c>
      <c r="F324" s="50">
        <f>IdentKontakt</f>
        <v>0</v>
      </c>
      <c r="G324" s="50">
        <f>IdentTelefon</f>
        <v>0</v>
      </c>
      <c r="H324" s="50">
        <f>IdentOkresKod</f>
        <v>0</v>
      </c>
      <c r="I324" s="53">
        <f>IdentRegCislo</f>
        <v>0</v>
      </c>
      <c r="J324" s="54" t="str">
        <f>LEFT(IdentKOD1,2)</f>
        <v>55</v>
      </c>
      <c r="K324" s="50">
        <f>IdentKOD3</f>
        <v>0</v>
      </c>
      <c r="L324" s="50">
        <f>IdentKOD5</f>
        <v>0</v>
      </c>
      <c r="M324" s="50">
        <f>IdentKOD6</f>
        <v>0</v>
      </c>
      <c r="N324" s="50">
        <f>IdentKOD7</f>
        <v>0</v>
      </c>
      <c r="O324" s="50">
        <f>LEFT(IdentKOD8,1)</f>
      </c>
      <c r="P324" s="50">
        <f>IdentKOD9</f>
        <v>0</v>
      </c>
      <c r="Q324" s="50">
        <f>IdentKOD10</f>
        <v>0</v>
      </c>
      <c r="R324" s="50">
        <v>399</v>
      </c>
      <c r="S324" s="46" t="s">
        <v>762</v>
      </c>
      <c r="T324" s="55">
        <f>R39972421</f>
        <v>0</v>
      </c>
      <c r="U324" s="55">
        <f>R39972422</f>
        <v>0</v>
      </c>
      <c r="V324" s="57" t="str">
        <f>R39972423</f>
        <v>x</v>
      </c>
      <c r="W324" s="56">
        <f>R39972424</f>
        <v>0</v>
      </c>
    </row>
    <row r="325" spans="1:23" ht="12.75">
      <c r="A325" s="51">
        <f>IdentICO</f>
        <v>0</v>
      </c>
      <c r="B325" s="50">
        <f>IdentNazov</f>
        <v>0</v>
      </c>
      <c r="C325" s="50">
        <f>IdentUlica</f>
        <v>0</v>
      </c>
      <c r="D325" s="50">
        <f>IdentObec</f>
        <v>0</v>
      </c>
      <c r="E325" s="52">
        <f>IdentPSC</f>
        <v>0</v>
      </c>
      <c r="F325" s="50">
        <f>IdentKontakt</f>
        <v>0</v>
      </c>
      <c r="G325" s="50">
        <f>IdentTelefon</f>
        <v>0</v>
      </c>
      <c r="H325" s="50">
        <f>IdentOkresKod</f>
        <v>0</v>
      </c>
      <c r="I325" s="53">
        <f>IdentRegCislo</f>
        <v>0</v>
      </c>
      <c r="J325" s="54" t="str">
        <f>LEFT(IdentKOD1,2)</f>
        <v>55</v>
      </c>
      <c r="K325" s="50">
        <f>IdentKOD3</f>
        <v>0</v>
      </c>
      <c r="L325" s="50">
        <f>IdentKOD5</f>
        <v>0</v>
      </c>
      <c r="M325" s="50">
        <f>IdentKOD6</f>
        <v>0</v>
      </c>
      <c r="N325" s="50">
        <f>IdentKOD7</f>
        <v>0</v>
      </c>
      <c r="O325" s="50">
        <f>LEFT(IdentKOD8,1)</f>
      </c>
      <c r="P325" s="50">
        <f>IdentKOD9</f>
        <v>0</v>
      </c>
      <c r="Q325" s="50">
        <f>IdentKOD10</f>
        <v>0</v>
      </c>
      <c r="R325" s="50">
        <v>399</v>
      </c>
      <c r="S325" s="46" t="s">
        <v>764</v>
      </c>
      <c r="T325" s="55">
        <f>R39972431</f>
        <v>0</v>
      </c>
      <c r="U325" s="55">
        <f>R39972432</f>
        <v>0</v>
      </c>
      <c r="V325" s="57" t="str">
        <f>R39972433</f>
        <v>x</v>
      </c>
      <c r="W325" s="56">
        <f>R39972434</f>
        <v>0</v>
      </c>
    </row>
    <row r="326" spans="1:23" ht="12.75">
      <c r="A326" s="51">
        <f>IdentICO</f>
        <v>0</v>
      </c>
      <c r="B326" s="50">
        <f>IdentNazov</f>
        <v>0</v>
      </c>
      <c r="C326" s="50">
        <f>IdentUlica</f>
        <v>0</v>
      </c>
      <c r="D326" s="50">
        <f>IdentObec</f>
        <v>0</v>
      </c>
      <c r="E326" s="52">
        <f>IdentPSC</f>
        <v>0</v>
      </c>
      <c r="F326" s="50">
        <f>IdentKontakt</f>
        <v>0</v>
      </c>
      <c r="G326" s="50">
        <f>IdentTelefon</f>
        <v>0</v>
      </c>
      <c r="H326" s="50">
        <f>IdentOkresKod</f>
        <v>0</v>
      </c>
      <c r="I326" s="53">
        <f>IdentRegCislo</f>
        <v>0</v>
      </c>
      <c r="J326" s="54" t="str">
        <f>LEFT(IdentKOD1,2)</f>
        <v>55</v>
      </c>
      <c r="K326" s="50">
        <f>IdentKOD3</f>
        <v>0</v>
      </c>
      <c r="L326" s="50">
        <f>IdentKOD5</f>
        <v>0</v>
      </c>
      <c r="M326" s="50">
        <f>IdentKOD6</f>
        <v>0</v>
      </c>
      <c r="N326" s="50">
        <f>IdentKOD7</f>
        <v>0</v>
      </c>
      <c r="O326" s="50">
        <f>LEFT(IdentKOD8,1)</f>
      </c>
      <c r="P326" s="50">
        <f>IdentKOD9</f>
        <v>0</v>
      </c>
      <c r="Q326" s="50">
        <f>IdentKOD10</f>
        <v>0</v>
      </c>
      <c r="R326" s="50">
        <v>399</v>
      </c>
      <c r="S326" s="46" t="s">
        <v>766</v>
      </c>
      <c r="T326" s="55">
        <f>R39972441</f>
        <v>0</v>
      </c>
      <c r="U326" s="55">
        <f>R39972442</f>
        <v>0</v>
      </c>
      <c r="V326" s="57" t="str">
        <f>R39972443</f>
        <v>x</v>
      </c>
      <c r="W326" s="56">
        <f>R39972444</f>
        <v>0</v>
      </c>
    </row>
    <row r="327" spans="1:23" ht="12.75">
      <c r="A327" s="51">
        <f>IdentICO</f>
        <v>0</v>
      </c>
      <c r="B327" s="50">
        <f>IdentNazov</f>
        <v>0</v>
      </c>
      <c r="C327" s="50">
        <f>IdentUlica</f>
        <v>0</v>
      </c>
      <c r="D327" s="50">
        <f>IdentObec</f>
        <v>0</v>
      </c>
      <c r="E327" s="52">
        <f>IdentPSC</f>
        <v>0</v>
      </c>
      <c r="F327" s="50">
        <f>IdentKontakt</f>
        <v>0</v>
      </c>
      <c r="G327" s="50">
        <f>IdentTelefon</f>
        <v>0</v>
      </c>
      <c r="H327" s="50">
        <f>IdentOkresKod</f>
        <v>0</v>
      </c>
      <c r="I327" s="53">
        <f>IdentRegCislo</f>
        <v>0</v>
      </c>
      <c r="J327" s="54" t="str">
        <f>LEFT(IdentKOD1,2)</f>
        <v>55</v>
      </c>
      <c r="K327" s="50">
        <f>IdentKOD3</f>
        <v>0</v>
      </c>
      <c r="L327" s="50">
        <f>IdentKOD5</f>
        <v>0</v>
      </c>
      <c r="M327" s="50">
        <f>IdentKOD6</f>
        <v>0</v>
      </c>
      <c r="N327" s="50">
        <f>IdentKOD7</f>
        <v>0</v>
      </c>
      <c r="O327" s="50">
        <f>LEFT(IdentKOD8,1)</f>
      </c>
      <c r="P327" s="50">
        <f>IdentKOD9</f>
        <v>0</v>
      </c>
      <c r="Q327" s="50">
        <f>IdentKOD10</f>
        <v>0</v>
      </c>
      <c r="R327" s="50">
        <v>399</v>
      </c>
      <c r="S327" s="46" t="s">
        <v>768</v>
      </c>
      <c r="T327" s="55">
        <f>R39972491</f>
        <v>0</v>
      </c>
      <c r="U327" s="55">
        <f>R39972492</f>
        <v>0</v>
      </c>
      <c r="V327" s="57" t="str">
        <f>R39972493</f>
        <v>x</v>
      </c>
      <c r="W327" s="56">
        <f>R39972494</f>
        <v>0</v>
      </c>
    </row>
    <row r="328" spans="1:23" ht="12.75">
      <c r="A328" s="51">
        <f>IdentICO</f>
        <v>0</v>
      </c>
      <c r="B328" s="50">
        <f>IdentNazov</f>
        <v>0</v>
      </c>
      <c r="C328" s="50">
        <f>IdentUlica</f>
        <v>0</v>
      </c>
      <c r="D328" s="50">
        <f>IdentObec</f>
        <v>0</v>
      </c>
      <c r="E328" s="52">
        <f>IdentPSC</f>
        <v>0</v>
      </c>
      <c r="F328" s="50">
        <f>IdentKontakt</f>
        <v>0</v>
      </c>
      <c r="G328" s="50">
        <f>IdentTelefon</f>
        <v>0</v>
      </c>
      <c r="H328" s="50">
        <f>IdentOkresKod</f>
        <v>0</v>
      </c>
      <c r="I328" s="53">
        <f>IdentRegCislo</f>
        <v>0</v>
      </c>
      <c r="J328" s="54" t="str">
        <f>LEFT(IdentKOD1,2)</f>
        <v>55</v>
      </c>
      <c r="K328" s="50">
        <f>IdentKOD3</f>
        <v>0</v>
      </c>
      <c r="L328" s="50">
        <f>IdentKOD5</f>
        <v>0</v>
      </c>
      <c r="M328" s="50">
        <f>IdentKOD6</f>
        <v>0</v>
      </c>
      <c r="N328" s="50">
        <f>IdentKOD7</f>
        <v>0</v>
      </c>
      <c r="O328" s="50">
        <f>LEFT(IdentKOD8,1)</f>
      </c>
      <c r="P328" s="50">
        <f>IdentKOD9</f>
        <v>0</v>
      </c>
      <c r="Q328" s="50">
        <f>IdentKOD10</f>
        <v>0</v>
      </c>
      <c r="R328" s="50">
        <v>399</v>
      </c>
      <c r="S328" s="46" t="s">
        <v>770</v>
      </c>
      <c r="T328" s="55">
        <f>R39972501</f>
        <v>0</v>
      </c>
      <c r="U328" s="55">
        <f>R39972502</f>
        <v>0</v>
      </c>
      <c r="V328" s="57" t="str">
        <f>R39972503</f>
        <v>x</v>
      </c>
      <c r="W328" s="56">
        <f>R39972504</f>
        <v>0</v>
      </c>
    </row>
    <row r="329" spans="1:23" ht="12.75">
      <c r="A329" s="51">
        <f>IdentICO</f>
        <v>0</v>
      </c>
      <c r="B329" s="50">
        <f>IdentNazov</f>
        <v>0</v>
      </c>
      <c r="C329" s="50">
        <f>IdentUlica</f>
        <v>0</v>
      </c>
      <c r="D329" s="50">
        <f>IdentObec</f>
        <v>0</v>
      </c>
      <c r="E329" s="52">
        <f>IdentPSC</f>
        <v>0</v>
      </c>
      <c r="F329" s="50">
        <f>IdentKontakt</f>
        <v>0</v>
      </c>
      <c r="G329" s="50">
        <f>IdentTelefon</f>
        <v>0</v>
      </c>
      <c r="H329" s="50">
        <f>IdentOkresKod</f>
        <v>0</v>
      </c>
      <c r="I329" s="53">
        <f>IdentRegCislo</f>
        <v>0</v>
      </c>
      <c r="J329" s="54" t="str">
        <f>LEFT(IdentKOD1,2)</f>
        <v>55</v>
      </c>
      <c r="K329" s="50">
        <f>IdentKOD3</f>
        <v>0</v>
      </c>
      <c r="L329" s="50">
        <f>IdentKOD5</f>
        <v>0</v>
      </c>
      <c r="M329" s="50">
        <f>IdentKOD6</f>
        <v>0</v>
      </c>
      <c r="N329" s="50">
        <f>IdentKOD7</f>
        <v>0</v>
      </c>
      <c r="O329" s="50">
        <f>LEFT(IdentKOD8,1)</f>
      </c>
      <c r="P329" s="50">
        <f>IdentKOD9</f>
        <v>0</v>
      </c>
      <c r="Q329" s="50">
        <f>IdentKOD10</f>
        <v>0</v>
      </c>
      <c r="R329" s="50">
        <v>399</v>
      </c>
      <c r="S329" s="46" t="s">
        <v>771</v>
      </c>
      <c r="T329" s="57">
        <f>R39972991</f>
        <v>0</v>
      </c>
      <c r="U329" s="57">
        <f>R39972992</f>
        <v>0</v>
      </c>
      <c r="V329" s="57">
        <f>R39972993</f>
        <v>0</v>
      </c>
      <c r="W329" s="56">
        <f>R39972994</f>
        <v>0</v>
      </c>
    </row>
  </sheetData>
  <sheetProtection password="EA52" sheet="1" objects="1" scenarios="1"/>
  <dataValidations count="2">
    <dataValidation type="custom" allowBlank="1" showInputMessage="1" showErrorMessage="1" sqref="T2:T102 U14:U99 U102:U172 T105:T144 T146:T172">
      <formula1>T2*1=INT(T2*1)</formula1>
    </dataValidation>
    <dataValidation type="custom" allowBlank="1" showInputMessage="1" showErrorMessage="1" sqref="T173:U177 T181:U191 T196:U228 T229:V256 T257:U259 T260:V289 T290:U301 T302:V303 T304:U304 T305:V305 T306:U309 T310:V310 T311:U312 T313:V321 T322:U328 T329:V329">
      <formula1>T173*100=INT(T173*100)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luba.janakova</cp:lastModifiedBy>
  <cp:lastPrinted>2020-01-15T11:28:38Z</cp:lastPrinted>
  <dcterms:created xsi:type="dcterms:W3CDTF">2006-02-07T13:14:29Z</dcterms:created>
  <dcterms:modified xsi:type="dcterms:W3CDTF">2020-04-01T06:44:43Z</dcterms:modified>
  <cp:category/>
  <cp:version/>
  <cp:contentType/>
  <cp:contentStatus/>
</cp:coreProperties>
</file>